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Y:\31 京王建設\★公開後更新業務\ペッパーCさんへ\20250602書式変更\"/>
    </mc:Choice>
  </mc:AlternateContent>
  <xr:revisionPtr revIDLastSave="0" documentId="13_ncr:1_{37CE49AB-0E9B-4AE9-B687-64A18D76A7AD}" xr6:coauthVersionLast="47" xr6:coauthVersionMax="47" xr10:uidLastSave="{00000000-0000-0000-0000-000000000000}"/>
  <bookViews>
    <workbookView xWindow="30810" yWindow="945" windowWidth="23355" windowHeight="13785" tabRatio="614" firstSheet="1" activeTab="1" xr2:uid="{00000000-000D-0000-FFFF-FFFF00000000}"/>
  </bookViews>
  <sheets>
    <sheet name="出来高査定調書「ページの増やし方」" sheetId="37" state="hidden" r:id="rId1"/>
    <sheet name="(連動)請求書(取極)" sheetId="12" r:id="rId2"/>
    <sheet name="(連動)工種別内訳(取極)" sheetId="9" r:id="rId3"/>
    <sheet name="出来高査定調書 明細 (取極)" sheetId="35" r:id="rId4"/>
    <sheet name="マスタ（工種）" sheetId="3" state="hidden" r:id="rId5"/>
    <sheet name="マスタ（細目コード）" sheetId="4" state="hidden" r:id="rId6"/>
    <sheet name="マスタ（その他）" sheetId="5" state="hidden" r:id="rId7"/>
    <sheet name="勘定コード表" sheetId="6" state="hidden" r:id="rId8"/>
  </sheets>
  <externalReferences>
    <externalReference r:id="rId9"/>
  </externalReferences>
  <definedNames>
    <definedName name="_xlnm._FilterDatabase" localSheetId="4" hidden="1">'マスタ（工種）'!$A$1:$D$623</definedName>
    <definedName name="_xlnm._FilterDatabase" localSheetId="5" hidden="1">'マスタ（細目コード）'!$A$1:$H$561</definedName>
    <definedName name="_xlnm.Print_Area" localSheetId="2">'(連動)工種別内訳(取極)'!$A$1:$G$32</definedName>
    <definedName name="_xlnm.Print_Area" localSheetId="1">'(連動)請求書(取極)'!$A$1:$BB$25</definedName>
    <definedName name="_xlnm.Print_Area" localSheetId="3">'出来高査定調書 明細 (取極)'!$A$1:$O$1302</definedName>
    <definedName name="_xlnm.Print_Area" localSheetId="0">出来高査定調書「ページの増やし方」!$A$1:$N$30</definedName>
    <definedName name="_xlnm.Print_Titles" localSheetId="3">'出来高査定調書 明細 (取極)'!$4:$5</definedName>
    <definedName name="会社コード" localSheetId="7">#REF!</definedName>
    <definedName name="会社コード">[1]見積書インプット画面!$BL$16</definedName>
    <definedName name="契約日" localSheetId="7">#REF!</definedName>
    <definedName name="契約日">[1]見積書インプット画面!$BL$17</definedName>
    <definedName name="工事コード" localSheetId="7">#REF!</definedName>
    <definedName name="工事コード">[1]見積書インプット画面!$H$19</definedName>
    <definedName name="工種_デフォルト会社コード" localSheetId="1">#REF!</definedName>
    <definedName name="工種_デフォルト会社コード" localSheetId="5">'[1]マスタ（工種）'!$I$1</definedName>
    <definedName name="工種_デフォルト会社コード" localSheetId="7">#REF!</definedName>
    <definedName name="工種_デフォルト会社コード">'マスタ（工種）'!$I$1</definedName>
    <definedName name="工種_デフォルト勘定科目" localSheetId="1">#REF!</definedName>
    <definedName name="工種_デフォルト勘定科目">'マスタ（工種）'!$G$1</definedName>
    <definedName name="取引先コード" localSheetId="7">#REF!</definedName>
    <definedName name="取引先コード">[1]見積書インプット画面!$AE$6</definedName>
    <definedName name="税コード" localSheetId="7">#REF!</definedName>
    <definedName name="税コード">[1]見積書インプット画面!$CE$26:$CJ$55</definedName>
    <definedName name="注文番号" localSheetId="7">#REF!</definedName>
    <definedName name="注文番号">[1]見積書インプット画面!$V$16</definedName>
    <definedName name="当該工期_開始" localSheetId="7">#REF!</definedName>
    <definedName name="当該工期_開始">[1]見積書インプット画面!$H$22</definedName>
    <definedName name="当該工期_終了" localSheetId="7">#REF!</definedName>
    <definedName name="当該工期_終了">[1]見積書インプット画面!$P$22</definedName>
    <definedName name="発注額" localSheetId="7">#REF!</definedName>
    <definedName name="発注額">[1]見積書インプット画面!$AS$26:$AX$55</definedName>
    <definedName name="発注日付" localSheetId="7">#REF!</definedName>
    <definedName name="発注日付">[1]見積書インプット画面!$BL$18</definedName>
    <definedName name="備考" localSheetId="7">#REF!</definedName>
    <definedName name="備考">[1]見積書インプット画面!$AN$26:$AR$55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302" i="35" l="1"/>
  <c r="L1302" i="35"/>
  <c r="J1302" i="35"/>
  <c r="H1302" i="35"/>
  <c r="M1301" i="35"/>
  <c r="L1301" i="35"/>
  <c r="N1301" i="35" s="1"/>
  <c r="O1301" i="35" s="1"/>
  <c r="J1301" i="35"/>
  <c r="H1301" i="35"/>
  <c r="M1300" i="35"/>
  <c r="L1300" i="35"/>
  <c r="J1300" i="35"/>
  <c r="H1300" i="35"/>
  <c r="M1299" i="35"/>
  <c r="L1299" i="35"/>
  <c r="J1299" i="35"/>
  <c r="H1299" i="35"/>
  <c r="M1298" i="35"/>
  <c r="L1298" i="35"/>
  <c r="N1298" i="35" s="1"/>
  <c r="J1298" i="35"/>
  <c r="H1298" i="35"/>
  <c r="M1297" i="35"/>
  <c r="L1297" i="35"/>
  <c r="J1297" i="35"/>
  <c r="H1297" i="35"/>
  <c r="M1296" i="35"/>
  <c r="L1296" i="35"/>
  <c r="J1296" i="35"/>
  <c r="H1296" i="35"/>
  <c r="M1295" i="35"/>
  <c r="L1295" i="35"/>
  <c r="N1295" i="35" s="1"/>
  <c r="O1295" i="35" s="1"/>
  <c r="J1295" i="35"/>
  <c r="H1295" i="35"/>
  <c r="M1294" i="35"/>
  <c r="L1294" i="35"/>
  <c r="J1294" i="35"/>
  <c r="H1294" i="35"/>
  <c r="M1293" i="35"/>
  <c r="L1293" i="35"/>
  <c r="J1293" i="35"/>
  <c r="H1293" i="35"/>
  <c r="M1292" i="35"/>
  <c r="L1292" i="35"/>
  <c r="J1292" i="35"/>
  <c r="H1292" i="35"/>
  <c r="M1291" i="35"/>
  <c r="L1291" i="35"/>
  <c r="J1291" i="35"/>
  <c r="H1291" i="35"/>
  <c r="M1290" i="35"/>
  <c r="L1290" i="35"/>
  <c r="N1290" i="35" s="1"/>
  <c r="O1290" i="35" s="1"/>
  <c r="J1290" i="35"/>
  <c r="H1290" i="35"/>
  <c r="M1289" i="35"/>
  <c r="L1289" i="35"/>
  <c r="J1289" i="35"/>
  <c r="H1289" i="35"/>
  <c r="M1288" i="35"/>
  <c r="L1288" i="35"/>
  <c r="J1288" i="35"/>
  <c r="H1288" i="35"/>
  <c r="M1287" i="35"/>
  <c r="L1287" i="35"/>
  <c r="N1287" i="35" s="1"/>
  <c r="O1287" i="35" s="1"/>
  <c r="J1287" i="35"/>
  <c r="H1287" i="35"/>
  <c r="M1286" i="35"/>
  <c r="L1286" i="35"/>
  <c r="N1286" i="35" s="1"/>
  <c r="O1286" i="35" s="1"/>
  <c r="J1286" i="35"/>
  <c r="H1286" i="35"/>
  <c r="M1285" i="35"/>
  <c r="L1285" i="35"/>
  <c r="J1285" i="35"/>
  <c r="N1285" i="35" s="1"/>
  <c r="O1285" i="35" s="1"/>
  <c r="H1285" i="35"/>
  <c r="M1284" i="35"/>
  <c r="L1284" i="35"/>
  <c r="J1284" i="35"/>
  <c r="N1284" i="35" s="1"/>
  <c r="O1284" i="35" s="1"/>
  <c r="H1284" i="35"/>
  <c r="M1283" i="35"/>
  <c r="L1283" i="35"/>
  <c r="J1283" i="35"/>
  <c r="H1283" i="35"/>
  <c r="M1282" i="35"/>
  <c r="L1282" i="35"/>
  <c r="J1282" i="35"/>
  <c r="H1282" i="35"/>
  <c r="M1281" i="35"/>
  <c r="L1281" i="35"/>
  <c r="J1281" i="35"/>
  <c r="H1281" i="35"/>
  <c r="M1280" i="35"/>
  <c r="L1280" i="35"/>
  <c r="J1280" i="35"/>
  <c r="H1280" i="35"/>
  <c r="M1279" i="35"/>
  <c r="L1279" i="35"/>
  <c r="J1279" i="35"/>
  <c r="H1279" i="35"/>
  <c r="M1278" i="35"/>
  <c r="L1278" i="35"/>
  <c r="N1278" i="35" s="1"/>
  <c r="J1278" i="35"/>
  <c r="H1278" i="35"/>
  <c r="M1277" i="35"/>
  <c r="L1277" i="35"/>
  <c r="J1277" i="35"/>
  <c r="N1277" i="35" s="1"/>
  <c r="O1277" i="35" s="1"/>
  <c r="H1277" i="35"/>
  <c r="M1276" i="35"/>
  <c r="L1276" i="35"/>
  <c r="J1276" i="35"/>
  <c r="N1276" i="35" s="1"/>
  <c r="H1276" i="35"/>
  <c r="M1275" i="35"/>
  <c r="L1275" i="35"/>
  <c r="J1275" i="35"/>
  <c r="H1275" i="35"/>
  <c r="M1274" i="35"/>
  <c r="L1274" i="35"/>
  <c r="J1274" i="35"/>
  <c r="H1274" i="35"/>
  <c r="M1273" i="35"/>
  <c r="L1273" i="35"/>
  <c r="J1273" i="35"/>
  <c r="H1273" i="35"/>
  <c r="M1272" i="35"/>
  <c r="L1272" i="35"/>
  <c r="J1272" i="35"/>
  <c r="H1272" i="35"/>
  <c r="M1271" i="35"/>
  <c r="L1271" i="35"/>
  <c r="N1271" i="35" s="1"/>
  <c r="O1271" i="35" s="1"/>
  <c r="J1271" i="35"/>
  <c r="H1271" i="35"/>
  <c r="M1270" i="35"/>
  <c r="L1270" i="35"/>
  <c r="J1270" i="35"/>
  <c r="H1270" i="35"/>
  <c r="M1269" i="35"/>
  <c r="L1269" i="35"/>
  <c r="J1269" i="35"/>
  <c r="N1269" i="35" s="1"/>
  <c r="O1269" i="35" s="1"/>
  <c r="H1269" i="35"/>
  <c r="M1268" i="35"/>
  <c r="L1268" i="35"/>
  <c r="J1268" i="35"/>
  <c r="H1268" i="35"/>
  <c r="M1267" i="35"/>
  <c r="L1267" i="35"/>
  <c r="J1267" i="35"/>
  <c r="H1267" i="35"/>
  <c r="M1266" i="35"/>
  <c r="L1266" i="35"/>
  <c r="J1266" i="35"/>
  <c r="H1266" i="35"/>
  <c r="M1265" i="35"/>
  <c r="L1265" i="35"/>
  <c r="J1265" i="35"/>
  <c r="H1265" i="35"/>
  <c r="M1264" i="35"/>
  <c r="L1264" i="35"/>
  <c r="J1264" i="35"/>
  <c r="H1264" i="35"/>
  <c r="N1263" i="35"/>
  <c r="O1263" i="35" s="1"/>
  <c r="M1263" i="35"/>
  <c r="L1263" i="35"/>
  <c r="J1263" i="35"/>
  <c r="H1263" i="35"/>
  <c r="M1262" i="35"/>
  <c r="L1262" i="35"/>
  <c r="J1262" i="35"/>
  <c r="H1262" i="35"/>
  <c r="M1261" i="35"/>
  <c r="L1261" i="35"/>
  <c r="N1261" i="35" s="1"/>
  <c r="O1261" i="35" s="1"/>
  <c r="J1261" i="35"/>
  <c r="H1261" i="35"/>
  <c r="M1260" i="35"/>
  <c r="L1260" i="35"/>
  <c r="J1260" i="35"/>
  <c r="H1260" i="35"/>
  <c r="M1259" i="35"/>
  <c r="L1259" i="35"/>
  <c r="J1259" i="35"/>
  <c r="N1259" i="35" s="1"/>
  <c r="H1259" i="35"/>
  <c r="M1258" i="35"/>
  <c r="L1258" i="35"/>
  <c r="J1258" i="35"/>
  <c r="H1258" i="35"/>
  <c r="M1257" i="35"/>
  <c r="L1257" i="35"/>
  <c r="J1257" i="35"/>
  <c r="H1257" i="35"/>
  <c r="M1256" i="35"/>
  <c r="L1256" i="35"/>
  <c r="J1256" i="35"/>
  <c r="H1256" i="35"/>
  <c r="M1255" i="35"/>
  <c r="L1255" i="35"/>
  <c r="J1255" i="35"/>
  <c r="N1255" i="35" s="1"/>
  <c r="O1255" i="35" s="1"/>
  <c r="H1255" i="35"/>
  <c r="M1254" i="35"/>
  <c r="L1254" i="35"/>
  <c r="N1254" i="35" s="1"/>
  <c r="J1254" i="35"/>
  <c r="H1254" i="35"/>
  <c r="M1253" i="35"/>
  <c r="L1253" i="35"/>
  <c r="J1253" i="35"/>
  <c r="N1253" i="35" s="1"/>
  <c r="H1253" i="35"/>
  <c r="M1252" i="35"/>
  <c r="L1252" i="35"/>
  <c r="J1252" i="35"/>
  <c r="N1252" i="35" s="1"/>
  <c r="O1252" i="35" s="1"/>
  <c r="H1252" i="35"/>
  <c r="M1251" i="35"/>
  <c r="L1251" i="35"/>
  <c r="J1251" i="35"/>
  <c r="N1251" i="35" s="1"/>
  <c r="H1251" i="35"/>
  <c r="M1250" i="35"/>
  <c r="L1250" i="35"/>
  <c r="J1250" i="35"/>
  <c r="H1250" i="35"/>
  <c r="M1249" i="35"/>
  <c r="L1249" i="35"/>
  <c r="J1249" i="35"/>
  <c r="H1249" i="35"/>
  <c r="M1248" i="35"/>
  <c r="L1248" i="35"/>
  <c r="J1248" i="35"/>
  <c r="H1248" i="35"/>
  <c r="M1247" i="35"/>
  <c r="L1247" i="35"/>
  <c r="J1247" i="35"/>
  <c r="N1247" i="35" s="1"/>
  <c r="O1247" i="35" s="1"/>
  <c r="H1247" i="35"/>
  <c r="M1246" i="35"/>
  <c r="L1246" i="35"/>
  <c r="N1246" i="35" s="1"/>
  <c r="O1246" i="35" s="1"/>
  <c r="J1246" i="35"/>
  <c r="H1246" i="35"/>
  <c r="M1245" i="35"/>
  <c r="L1245" i="35"/>
  <c r="N1245" i="35" s="1"/>
  <c r="J1245" i="35"/>
  <c r="H1245" i="35"/>
  <c r="M1244" i="35"/>
  <c r="L1244" i="35"/>
  <c r="J1244" i="35"/>
  <c r="N1244" i="35" s="1"/>
  <c r="H1244" i="35"/>
  <c r="M1243" i="35"/>
  <c r="L1243" i="35"/>
  <c r="J1243" i="35"/>
  <c r="N1243" i="35" s="1"/>
  <c r="O1243" i="35" s="1"/>
  <c r="H1243" i="35"/>
  <c r="M1242" i="35"/>
  <c r="L1242" i="35"/>
  <c r="J1242" i="35"/>
  <c r="H1242" i="35"/>
  <c r="M1241" i="35"/>
  <c r="L1241" i="35"/>
  <c r="N1241" i="35" s="1"/>
  <c r="J1241" i="35"/>
  <c r="H1241" i="35"/>
  <c r="M1240" i="35"/>
  <c r="L1240" i="35"/>
  <c r="J1240" i="35"/>
  <c r="H1240" i="35"/>
  <c r="M1239" i="35"/>
  <c r="L1239" i="35"/>
  <c r="J1239" i="35"/>
  <c r="N1239" i="35" s="1"/>
  <c r="O1239" i="35" s="1"/>
  <c r="H1239" i="35"/>
  <c r="M1238" i="35"/>
  <c r="L1238" i="35"/>
  <c r="J1238" i="35"/>
  <c r="H1238" i="35"/>
  <c r="N1237" i="35"/>
  <c r="O1237" i="35" s="1"/>
  <c r="M1237" i="35"/>
  <c r="L1237" i="35"/>
  <c r="J1237" i="35"/>
  <c r="H1237" i="35"/>
  <c r="M1236" i="35"/>
  <c r="L1236" i="35"/>
  <c r="J1236" i="35"/>
  <c r="H1236" i="35"/>
  <c r="M1235" i="35"/>
  <c r="L1235" i="35"/>
  <c r="J1235" i="35"/>
  <c r="H1235" i="35"/>
  <c r="M1234" i="35"/>
  <c r="L1234" i="35"/>
  <c r="N1234" i="35" s="1"/>
  <c r="J1234" i="35"/>
  <c r="H1234" i="35"/>
  <c r="M1233" i="35"/>
  <c r="L1233" i="35"/>
  <c r="J1233" i="35"/>
  <c r="H1233" i="35"/>
  <c r="M1232" i="35"/>
  <c r="L1232" i="35"/>
  <c r="J1232" i="35"/>
  <c r="H1232" i="35"/>
  <c r="M1231" i="35"/>
  <c r="L1231" i="35"/>
  <c r="N1231" i="35" s="1"/>
  <c r="O1231" i="35" s="1"/>
  <c r="J1231" i="35"/>
  <c r="H1231" i="35"/>
  <c r="M1230" i="35"/>
  <c r="L1230" i="35"/>
  <c r="J1230" i="35"/>
  <c r="H1230" i="35"/>
  <c r="M1229" i="35"/>
  <c r="L1229" i="35"/>
  <c r="J1229" i="35"/>
  <c r="N1229" i="35" s="1"/>
  <c r="H1229" i="35"/>
  <c r="M1228" i="35"/>
  <c r="L1228" i="35"/>
  <c r="J1228" i="35"/>
  <c r="H1228" i="35"/>
  <c r="M1227" i="35"/>
  <c r="L1227" i="35"/>
  <c r="J1227" i="35"/>
  <c r="H1227" i="35"/>
  <c r="M1226" i="35"/>
  <c r="L1226" i="35"/>
  <c r="N1226" i="35" s="1"/>
  <c r="J1226" i="35"/>
  <c r="H1226" i="35"/>
  <c r="M1225" i="35"/>
  <c r="L1225" i="35"/>
  <c r="J1225" i="35"/>
  <c r="H1225" i="35"/>
  <c r="M1224" i="35"/>
  <c r="L1224" i="35"/>
  <c r="J1224" i="35"/>
  <c r="H1224" i="35"/>
  <c r="M1223" i="35"/>
  <c r="L1223" i="35"/>
  <c r="N1223" i="35" s="1"/>
  <c r="O1223" i="35" s="1"/>
  <c r="J1223" i="35"/>
  <c r="H1223" i="35"/>
  <c r="M1222" i="35"/>
  <c r="L1222" i="35"/>
  <c r="N1222" i="35" s="1"/>
  <c r="O1222" i="35" s="1"/>
  <c r="J1222" i="35"/>
  <c r="H1222" i="35"/>
  <c r="M1221" i="35"/>
  <c r="L1221" i="35"/>
  <c r="J1221" i="35"/>
  <c r="N1221" i="35" s="1"/>
  <c r="O1221" i="35" s="1"/>
  <c r="H1221" i="35"/>
  <c r="M1220" i="35"/>
  <c r="L1220" i="35"/>
  <c r="J1220" i="35"/>
  <c r="H1220" i="35"/>
  <c r="M1219" i="35"/>
  <c r="L1219" i="35"/>
  <c r="J1219" i="35"/>
  <c r="H1219" i="35"/>
  <c r="M1218" i="35"/>
  <c r="L1218" i="35"/>
  <c r="N1218" i="35" s="1"/>
  <c r="O1218" i="35" s="1"/>
  <c r="J1218" i="35"/>
  <c r="H1218" i="35"/>
  <c r="M1217" i="35"/>
  <c r="L1217" i="35"/>
  <c r="J1217" i="35"/>
  <c r="H1217" i="35"/>
  <c r="M1216" i="35"/>
  <c r="L1216" i="35"/>
  <c r="J1216" i="35"/>
  <c r="H1216" i="35"/>
  <c r="M1215" i="35"/>
  <c r="L1215" i="35"/>
  <c r="J1215" i="35"/>
  <c r="H1215" i="35"/>
  <c r="M1214" i="35"/>
  <c r="L1214" i="35"/>
  <c r="N1214" i="35" s="1"/>
  <c r="O1214" i="35" s="1"/>
  <c r="J1214" i="35"/>
  <c r="H1214" i="35"/>
  <c r="M1213" i="35"/>
  <c r="L1213" i="35"/>
  <c r="J1213" i="35"/>
  <c r="N1213" i="35" s="1"/>
  <c r="O1213" i="35" s="1"/>
  <c r="H1213" i="35"/>
  <c r="M1212" i="35"/>
  <c r="L1212" i="35"/>
  <c r="J1212" i="35"/>
  <c r="H1212" i="35"/>
  <c r="M1211" i="35"/>
  <c r="L1211" i="35"/>
  <c r="J1211" i="35"/>
  <c r="H1211" i="35"/>
  <c r="M1210" i="35"/>
  <c r="L1210" i="35"/>
  <c r="J1210" i="35"/>
  <c r="H1210" i="35"/>
  <c r="M1209" i="35"/>
  <c r="L1209" i="35"/>
  <c r="J1209" i="35"/>
  <c r="H1209" i="35"/>
  <c r="M1208" i="35"/>
  <c r="L1208" i="35"/>
  <c r="J1208" i="35"/>
  <c r="H1208" i="35"/>
  <c r="M1207" i="35"/>
  <c r="L1207" i="35"/>
  <c r="N1207" i="35" s="1"/>
  <c r="O1207" i="35" s="1"/>
  <c r="J1207" i="35"/>
  <c r="H1207" i="35"/>
  <c r="M1206" i="35"/>
  <c r="L1206" i="35"/>
  <c r="J1206" i="35"/>
  <c r="H1206" i="35"/>
  <c r="M1205" i="35"/>
  <c r="L1205" i="35"/>
  <c r="J1205" i="35"/>
  <c r="N1205" i="35" s="1"/>
  <c r="O1205" i="35" s="1"/>
  <c r="H1205" i="35"/>
  <c r="M1204" i="35"/>
  <c r="L1204" i="35"/>
  <c r="J1204" i="35"/>
  <c r="H1204" i="35"/>
  <c r="M1203" i="35"/>
  <c r="L1203" i="35"/>
  <c r="J1203" i="35"/>
  <c r="H1203" i="35"/>
  <c r="M1202" i="35"/>
  <c r="L1202" i="35"/>
  <c r="J1202" i="35"/>
  <c r="H1202" i="35"/>
  <c r="M1201" i="35"/>
  <c r="L1201" i="35"/>
  <c r="J1201" i="35"/>
  <c r="H1201" i="35"/>
  <c r="M1200" i="35"/>
  <c r="L1200" i="35"/>
  <c r="N1200" i="35" s="1"/>
  <c r="J1200" i="35"/>
  <c r="H1200" i="35"/>
  <c r="N1199" i="35"/>
  <c r="O1199" i="35" s="1"/>
  <c r="M1199" i="35"/>
  <c r="L1199" i="35"/>
  <c r="J1199" i="35"/>
  <c r="H1199" i="35"/>
  <c r="M1198" i="35"/>
  <c r="L1198" i="35"/>
  <c r="J1198" i="35"/>
  <c r="H1198" i="35"/>
  <c r="N1197" i="35"/>
  <c r="O1197" i="35" s="1"/>
  <c r="M1197" i="35"/>
  <c r="L1197" i="35"/>
  <c r="J1197" i="35"/>
  <c r="H1197" i="35"/>
  <c r="M1196" i="35"/>
  <c r="L1196" i="35"/>
  <c r="J1196" i="35"/>
  <c r="H1196" i="35"/>
  <c r="M1195" i="35"/>
  <c r="L1195" i="35"/>
  <c r="J1195" i="35"/>
  <c r="N1195" i="35" s="1"/>
  <c r="H1195" i="35"/>
  <c r="M1194" i="35"/>
  <c r="L1194" i="35"/>
  <c r="J1194" i="35"/>
  <c r="H1194" i="35"/>
  <c r="M1193" i="35"/>
  <c r="L1193" i="35"/>
  <c r="J1193" i="35"/>
  <c r="H1193" i="35"/>
  <c r="M1192" i="35"/>
  <c r="L1192" i="35"/>
  <c r="J1192" i="35"/>
  <c r="H1192" i="35"/>
  <c r="M1191" i="35"/>
  <c r="L1191" i="35"/>
  <c r="J1191" i="35"/>
  <c r="N1191" i="35" s="1"/>
  <c r="H1191" i="35"/>
  <c r="M1190" i="35"/>
  <c r="L1190" i="35"/>
  <c r="N1190" i="35" s="1"/>
  <c r="J1190" i="35"/>
  <c r="H1190" i="35"/>
  <c r="M1189" i="35"/>
  <c r="L1189" i="35"/>
  <c r="J1189" i="35"/>
  <c r="N1189" i="35" s="1"/>
  <c r="O1189" i="35" s="1"/>
  <c r="H1189" i="35"/>
  <c r="M1188" i="35"/>
  <c r="L1188" i="35"/>
  <c r="J1188" i="35"/>
  <c r="H1188" i="35"/>
  <c r="M1187" i="35"/>
  <c r="L1187" i="35"/>
  <c r="J1187" i="35"/>
  <c r="N1187" i="35" s="1"/>
  <c r="H1187" i="35"/>
  <c r="M1186" i="35"/>
  <c r="L1186" i="35"/>
  <c r="J1186" i="35"/>
  <c r="H1186" i="35"/>
  <c r="M1185" i="35"/>
  <c r="L1185" i="35"/>
  <c r="J1185" i="35"/>
  <c r="H1185" i="35"/>
  <c r="M1184" i="35"/>
  <c r="L1184" i="35"/>
  <c r="J1184" i="35"/>
  <c r="H1184" i="35"/>
  <c r="M1183" i="35"/>
  <c r="L1183" i="35"/>
  <c r="J1183" i="35"/>
  <c r="N1183" i="35" s="1"/>
  <c r="H1183" i="35"/>
  <c r="M1182" i="35"/>
  <c r="L1182" i="35"/>
  <c r="N1182" i="35" s="1"/>
  <c r="J1182" i="35"/>
  <c r="H1182" i="35"/>
  <c r="M1181" i="35"/>
  <c r="L1181" i="35"/>
  <c r="J1181" i="35"/>
  <c r="H1181" i="35"/>
  <c r="M1180" i="35"/>
  <c r="L1180" i="35"/>
  <c r="J1180" i="35"/>
  <c r="N1180" i="35" s="1"/>
  <c r="H1180" i="35"/>
  <c r="M1179" i="35"/>
  <c r="L1179" i="35"/>
  <c r="J1179" i="35"/>
  <c r="N1179" i="35" s="1"/>
  <c r="H1179" i="35"/>
  <c r="M1178" i="35"/>
  <c r="L1178" i="35"/>
  <c r="J1178" i="35"/>
  <c r="H1178" i="35"/>
  <c r="M1177" i="35"/>
  <c r="L1177" i="35"/>
  <c r="J1177" i="35"/>
  <c r="H1177" i="35"/>
  <c r="M1176" i="35"/>
  <c r="L1176" i="35"/>
  <c r="J1176" i="35"/>
  <c r="H1176" i="35"/>
  <c r="M1175" i="35"/>
  <c r="L1175" i="35"/>
  <c r="J1175" i="35"/>
  <c r="N1175" i="35" s="1"/>
  <c r="H1175" i="35"/>
  <c r="M1174" i="35"/>
  <c r="L1174" i="35"/>
  <c r="J1174" i="35"/>
  <c r="H1174" i="35"/>
  <c r="N1173" i="35"/>
  <c r="O1173" i="35" s="1"/>
  <c r="M1173" i="35"/>
  <c r="L1173" i="35"/>
  <c r="J1173" i="35"/>
  <c r="H1173" i="35"/>
  <c r="M1172" i="35"/>
  <c r="L1172" i="35"/>
  <c r="J1172" i="35"/>
  <c r="H1172" i="35"/>
  <c r="M1171" i="35"/>
  <c r="L1171" i="35"/>
  <c r="J1171" i="35"/>
  <c r="H1171" i="35"/>
  <c r="M1170" i="35"/>
  <c r="L1170" i="35"/>
  <c r="J1170" i="35"/>
  <c r="H1170" i="35"/>
  <c r="M1169" i="35"/>
  <c r="L1169" i="35"/>
  <c r="N1169" i="35" s="1"/>
  <c r="J1169" i="35"/>
  <c r="H1169" i="35"/>
  <c r="M1168" i="35"/>
  <c r="L1168" i="35"/>
  <c r="J1168" i="35"/>
  <c r="H1168" i="35"/>
  <c r="M1167" i="35"/>
  <c r="L1167" i="35"/>
  <c r="N1167" i="35" s="1"/>
  <c r="O1167" i="35" s="1"/>
  <c r="J1167" i="35"/>
  <c r="H1167" i="35"/>
  <c r="M1166" i="35"/>
  <c r="L1166" i="35"/>
  <c r="J1166" i="35"/>
  <c r="H1166" i="35"/>
  <c r="M1165" i="35"/>
  <c r="L1165" i="35"/>
  <c r="J1165" i="35"/>
  <c r="H1165" i="35"/>
  <c r="M1164" i="35"/>
  <c r="L1164" i="35"/>
  <c r="N1164" i="35" s="1"/>
  <c r="J1164" i="35"/>
  <c r="H1164" i="35"/>
  <c r="M1163" i="35"/>
  <c r="L1163" i="35"/>
  <c r="J1163" i="35"/>
  <c r="H1163" i="35"/>
  <c r="M1162" i="35"/>
  <c r="L1162" i="35"/>
  <c r="J1162" i="35"/>
  <c r="H1162" i="35"/>
  <c r="M1161" i="35"/>
  <c r="L1161" i="35"/>
  <c r="J1161" i="35"/>
  <c r="H1161" i="35"/>
  <c r="M1160" i="35"/>
  <c r="L1160" i="35"/>
  <c r="J1160" i="35"/>
  <c r="H1160" i="35"/>
  <c r="M1159" i="35"/>
  <c r="L1159" i="35"/>
  <c r="N1159" i="35" s="1"/>
  <c r="O1159" i="35" s="1"/>
  <c r="J1159" i="35"/>
  <c r="H1159" i="35"/>
  <c r="M1158" i="35"/>
  <c r="L1158" i="35"/>
  <c r="J1158" i="35"/>
  <c r="H1158" i="35"/>
  <c r="M1157" i="35"/>
  <c r="L1157" i="35"/>
  <c r="J1157" i="35"/>
  <c r="H1157" i="35"/>
  <c r="M1156" i="35"/>
  <c r="L1156" i="35"/>
  <c r="J1156" i="35"/>
  <c r="H1156" i="35"/>
  <c r="M1155" i="35"/>
  <c r="L1155" i="35"/>
  <c r="N1155" i="35" s="1"/>
  <c r="O1155" i="35" s="1"/>
  <c r="J1155" i="35"/>
  <c r="H1155" i="35"/>
  <c r="M1154" i="35"/>
  <c r="L1154" i="35"/>
  <c r="J1154" i="35"/>
  <c r="H1154" i="35"/>
  <c r="M1153" i="35"/>
  <c r="L1153" i="35"/>
  <c r="N1153" i="35" s="1"/>
  <c r="O1153" i="35" s="1"/>
  <c r="J1153" i="35"/>
  <c r="H1153" i="35"/>
  <c r="M1152" i="35"/>
  <c r="L1152" i="35"/>
  <c r="J1152" i="35"/>
  <c r="H1152" i="35"/>
  <c r="M1151" i="35"/>
  <c r="L1151" i="35"/>
  <c r="N1151" i="35" s="1"/>
  <c r="O1151" i="35" s="1"/>
  <c r="J1151" i="35"/>
  <c r="H1151" i="35"/>
  <c r="M1150" i="35"/>
  <c r="L1150" i="35"/>
  <c r="J1150" i="35"/>
  <c r="H1150" i="35"/>
  <c r="M1149" i="35"/>
  <c r="L1149" i="35"/>
  <c r="J1149" i="35"/>
  <c r="H1149" i="35"/>
  <c r="M1148" i="35"/>
  <c r="L1148" i="35"/>
  <c r="J1148" i="35"/>
  <c r="H1148" i="35"/>
  <c r="O1147" i="35"/>
  <c r="N1147" i="35"/>
  <c r="M1147" i="35"/>
  <c r="L1147" i="35"/>
  <c r="J1147" i="35"/>
  <c r="H1147" i="35"/>
  <c r="M1146" i="35"/>
  <c r="L1146" i="35"/>
  <c r="J1146" i="35"/>
  <c r="H1146" i="35"/>
  <c r="M1145" i="35"/>
  <c r="L1145" i="35"/>
  <c r="J1145" i="35"/>
  <c r="H1145" i="35"/>
  <c r="M1144" i="35"/>
  <c r="L1144" i="35"/>
  <c r="J1144" i="35"/>
  <c r="H1144" i="35"/>
  <c r="M1143" i="35"/>
  <c r="L1143" i="35"/>
  <c r="J1143" i="35"/>
  <c r="N1143" i="35" s="1"/>
  <c r="H1143" i="35"/>
  <c r="M1142" i="35"/>
  <c r="L1142" i="35"/>
  <c r="J1142" i="35"/>
  <c r="H1142" i="35"/>
  <c r="M1141" i="35"/>
  <c r="L1141" i="35"/>
  <c r="N1141" i="35" s="1"/>
  <c r="J1141" i="35"/>
  <c r="H1141" i="35"/>
  <c r="M1140" i="35"/>
  <c r="L1140" i="35"/>
  <c r="J1140" i="35"/>
  <c r="H1140" i="35"/>
  <c r="M1139" i="35"/>
  <c r="L1139" i="35"/>
  <c r="J1139" i="35"/>
  <c r="N1139" i="35" s="1"/>
  <c r="H1139" i="35"/>
  <c r="M1138" i="35"/>
  <c r="L1138" i="35"/>
  <c r="N1138" i="35" s="1"/>
  <c r="O1138" i="35" s="1"/>
  <c r="J1138" i="35"/>
  <c r="H1138" i="35"/>
  <c r="M1137" i="35"/>
  <c r="L1137" i="35"/>
  <c r="J1137" i="35"/>
  <c r="H1137" i="35"/>
  <c r="M1136" i="35"/>
  <c r="L1136" i="35"/>
  <c r="J1136" i="35"/>
  <c r="N1136" i="35" s="1"/>
  <c r="O1136" i="35" s="1"/>
  <c r="H1136" i="35"/>
  <c r="M1135" i="35"/>
  <c r="L1135" i="35"/>
  <c r="J1135" i="35"/>
  <c r="N1135" i="35" s="1"/>
  <c r="O1135" i="35" s="1"/>
  <c r="H1135" i="35"/>
  <c r="M1134" i="35"/>
  <c r="L1134" i="35"/>
  <c r="J1134" i="35"/>
  <c r="H1134" i="35"/>
  <c r="M1133" i="35"/>
  <c r="L1133" i="35"/>
  <c r="N1133" i="35" s="1"/>
  <c r="J1133" i="35"/>
  <c r="H1133" i="35"/>
  <c r="M1132" i="35"/>
  <c r="L1132" i="35"/>
  <c r="J1132" i="35"/>
  <c r="H1132" i="35"/>
  <c r="M1131" i="35"/>
  <c r="L1131" i="35"/>
  <c r="J1131" i="35"/>
  <c r="N1131" i="35" s="1"/>
  <c r="H1131" i="35"/>
  <c r="M1130" i="35"/>
  <c r="L1130" i="35"/>
  <c r="J1130" i="35"/>
  <c r="H1130" i="35"/>
  <c r="M1129" i="35"/>
  <c r="L1129" i="35"/>
  <c r="N1129" i="35" s="1"/>
  <c r="J1129" i="35"/>
  <c r="H1129" i="35"/>
  <c r="M1128" i="35"/>
  <c r="L1128" i="35"/>
  <c r="J1128" i="35"/>
  <c r="N1128" i="35" s="1"/>
  <c r="H1128" i="35"/>
  <c r="M1127" i="35"/>
  <c r="L1127" i="35"/>
  <c r="J1127" i="35"/>
  <c r="H1127" i="35"/>
  <c r="M1126" i="35"/>
  <c r="L1126" i="35"/>
  <c r="J1126" i="35"/>
  <c r="H1126" i="35"/>
  <c r="M1125" i="35"/>
  <c r="L1125" i="35"/>
  <c r="J1125" i="35"/>
  <c r="H1125" i="35"/>
  <c r="M1124" i="35"/>
  <c r="L1124" i="35"/>
  <c r="J1124" i="35"/>
  <c r="H1124" i="35"/>
  <c r="M1123" i="35"/>
  <c r="L1123" i="35"/>
  <c r="N1123" i="35" s="1"/>
  <c r="O1123" i="35" s="1"/>
  <c r="J1123" i="35"/>
  <c r="H1123" i="35"/>
  <c r="M1122" i="35"/>
  <c r="L1122" i="35"/>
  <c r="N1122" i="35" s="1"/>
  <c r="O1122" i="35" s="1"/>
  <c r="J1122" i="35"/>
  <c r="H1122" i="35"/>
  <c r="M1121" i="35"/>
  <c r="L1121" i="35"/>
  <c r="N1121" i="35" s="1"/>
  <c r="J1121" i="35"/>
  <c r="H1121" i="35"/>
  <c r="M1120" i="35"/>
  <c r="L1120" i="35"/>
  <c r="J1120" i="35"/>
  <c r="H1120" i="35"/>
  <c r="M1119" i="35"/>
  <c r="L1119" i="35"/>
  <c r="N1119" i="35" s="1"/>
  <c r="O1119" i="35" s="1"/>
  <c r="J1119" i="35"/>
  <c r="H1119" i="35"/>
  <c r="M1118" i="35"/>
  <c r="L1118" i="35"/>
  <c r="J1118" i="35"/>
  <c r="H1118" i="35"/>
  <c r="M1117" i="35"/>
  <c r="L1117" i="35"/>
  <c r="J1117" i="35"/>
  <c r="H1117" i="35"/>
  <c r="M1116" i="35"/>
  <c r="L1116" i="35"/>
  <c r="N1116" i="35" s="1"/>
  <c r="J1116" i="35"/>
  <c r="H1116" i="35"/>
  <c r="M1115" i="35"/>
  <c r="L1115" i="35"/>
  <c r="J1115" i="35"/>
  <c r="H1115" i="35"/>
  <c r="M1114" i="35"/>
  <c r="L1114" i="35"/>
  <c r="J1114" i="35"/>
  <c r="H1114" i="35"/>
  <c r="M1113" i="35"/>
  <c r="L1113" i="35"/>
  <c r="J1113" i="35"/>
  <c r="H1113" i="35"/>
  <c r="M1112" i="35"/>
  <c r="L1112" i="35"/>
  <c r="J1112" i="35"/>
  <c r="H1112" i="35"/>
  <c r="M1111" i="35"/>
  <c r="L1111" i="35"/>
  <c r="J1111" i="35"/>
  <c r="H1111" i="35"/>
  <c r="M1110" i="35"/>
  <c r="L1110" i="35"/>
  <c r="J1110" i="35"/>
  <c r="H1110" i="35"/>
  <c r="M1109" i="35"/>
  <c r="L1109" i="35"/>
  <c r="J1109" i="35"/>
  <c r="H1109" i="35"/>
  <c r="M1108" i="35"/>
  <c r="L1108" i="35"/>
  <c r="J1108" i="35"/>
  <c r="H1108" i="35"/>
  <c r="N1107" i="35"/>
  <c r="O1107" i="35" s="1"/>
  <c r="M1107" i="35"/>
  <c r="L1107" i="35"/>
  <c r="J1107" i="35"/>
  <c r="H1107" i="35"/>
  <c r="M1106" i="35"/>
  <c r="L1106" i="35"/>
  <c r="J1106" i="35"/>
  <c r="H1106" i="35"/>
  <c r="M1105" i="35"/>
  <c r="L1105" i="35"/>
  <c r="J1105" i="35"/>
  <c r="N1105" i="35" s="1"/>
  <c r="O1105" i="35" s="1"/>
  <c r="H1105" i="35"/>
  <c r="M1104" i="35"/>
  <c r="L1104" i="35"/>
  <c r="J1104" i="35"/>
  <c r="H1104" i="35"/>
  <c r="M1103" i="35"/>
  <c r="L1103" i="35"/>
  <c r="N1103" i="35" s="1"/>
  <c r="O1103" i="35" s="1"/>
  <c r="J1103" i="35"/>
  <c r="H1103" i="35"/>
  <c r="M1102" i="35"/>
  <c r="L1102" i="35"/>
  <c r="J1102" i="35"/>
  <c r="H1102" i="35"/>
  <c r="M1101" i="35"/>
  <c r="L1101" i="35"/>
  <c r="N1101" i="35" s="1"/>
  <c r="J1101" i="35"/>
  <c r="H1101" i="35"/>
  <c r="M1100" i="35"/>
  <c r="L1100" i="35"/>
  <c r="J1100" i="35"/>
  <c r="H1100" i="35"/>
  <c r="N1099" i="35"/>
  <c r="M1099" i="35"/>
  <c r="L1099" i="35"/>
  <c r="J1099" i="35"/>
  <c r="H1099" i="35"/>
  <c r="M1098" i="35"/>
  <c r="L1098" i="35"/>
  <c r="J1098" i="35"/>
  <c r="H1098" i="35"/>
  <c r="M1097" i="35"/>
  <c r="L1097" i="35"/>
  <c r="J1097" i="35"/>
  <c r="H1097" i="35"/>
  <c r="M1096" i="35"/>
  <c r="L1096" i="35"/>
  <c r="J1096" i="35"/>
  <c r="H1096" i="35"/>
  <c r="M1095" i="35"/>
  <c r="L1095" i="35"/>
  <c r="J1095" i="35"/>
  <c r="N1095" i="35" s="1"/>
  <c r="H1095" i="35"/>
  <c r="M1094" i="35"/>
  <c r="L1094" i="35"/>
  <c r="J1094" i="35"/>
  <c r="H1094" i="35"/>
  <c r="M1093" i="35"/>
  <c r="L1093" i="35"/>
  <c r="N1093" i="35" s="1"/>
  <c r="J1093" i="35"/>
  <c r="H1093" i="35"/>
  <c r="M1092" i="35"/>
  <c r="L1092" i="35"/>
  <c r="N1092" i="35" s="1"/>
  <c r="O1092" i="35" s="1"/>
  <c r="J1092" i="35"/>
  <c r="H1092" i="35"/>
  <c r="M1091" i="35"/>
  <c r="L1091" i="35"/>
  <c r="J1091" i="35"/>
  <c r="N1091" i="35" s="1"/>
  <c r="H1091" i="35"/>
  <c r="M1090" i="35"/>
  <c r="L1090" i="35"/>
  <c r="J1090" i="35"/>
  <c r="H1090" i="35"/>
  <c r="M1089" i="35"/>
  <c r="L1089" i="35"/>
  <c r="J1089" i="35"/>
  <c r="H1089" i="35"/>
  <c r="M1088" i="35"/>
  <c r="L1088" i="35"/>
  <c r="J1088" i="35"/>
  <c r="H1088" i="35"/>
  <c r="M1087" i="35"/>
  <c r="L1087" i="35"/>
  <c r="J1087" i="35"/>
  <c r="N1087" i="35" s="1"/>
  <c r="H1087" i="35"/>
  <c r="M1086" i="35"/>
  <c r="L1086" i="35"/>
  <c r="J1086" i="35"/>
  <c r="H1086" i="35"/>
  <c r="M1085" i="35"/>
  <c r="L1085" i="35"/>
  <c r="N1085" i="35" s="1"/>
  <c r="J1085" i="35"/>
  <c r="H1085" i="35"/>
  <c r="M1084" i="35"/>
  <c r="L1084" i="35"/>
  <c r="N1084" i="35" s="1"/>
  <c r="J1084" i="35"/>
  <c r="H1084" i="35"/>
  <c r="M1083" i="35"/>
  <c r="L1083" i="35"/>
  <c r="J1083" i="35"/>
  <c r="N1083" i="35" s="1"/>
  <c r="H1083" i="35"/>
  <c r="M1082" i="35"/>
  <c r="L1082" i="35"/>
  <c r="J1082" i="35"/>
  <c r="H1082" i="35"/>
  <c r="M1081" i="35"/>
  <c r="L1081" i="35"/>
  <c r="J1081" i="35"/>
  <c r="H1081" i="35"/>
  <c r="M1080" i="35"/>
  <c r="L1080" i="35"/>
  <c r="J1080" i="35"/>
  <c r="H1080" i="35"/>
  <c r="M1079" i="35"/>
  <c r="L1079" i="35"/>
  <c r="J1079" i="35"/>
  <c r="N1079" i="35" s="1"/>
  <c r="O1079" i="35" s="1"/>
  <c r="H1079" i="35"/>
  <c r="M1078" i="35"/>
  <c r="L1078" i="35"/>
  <c r="J1078" i="35"/>
  <c r="H1078" i="35"/>
  <c r="M1077" i="35"/>
  <c r="L1077" i="35"/>
  <c r="N1077" i="35" s="1"/>
  <c r="J1077" i="35"/>
  <c r="H1077" i="35"/>
  <c r="M1076" i="35"/>
  <c r="L1076" i="35"/>
  <c r="J1076" i="35"/>
  <c r="H1076" i="35"/>
  <c r="M1075" i="35"/>
  <c r="L1075" i="35"/>
  <c r="N1075" i="35" s="1"/>
  <c r="O1075" i="35" s="1"/>
  <c r="J1075" i="35"/>
  <c r="H1075" i="35"/>
  <c r="M1074" i="35"/>
  <c r="L1074" i="35"/>
  <c r="J1074" i="35"/>
  <c r="H1074" i="35"/>
  <c r="M1073" i="35"/>
  <c r="L1073" i="35"/>
  <c r="J1073" i="35"/>
  <c r="N1073" i="35" s="1"/>
  <c r="H1073" i="35"/>
  <c r="M1072" i="35"/>
  <c r="L1072" i="35"/>
  <c r="J1072" i="35"/>
  <c r="H1072" i="35"/>
  <c r="M1071" i="35"/>
  <c r="L1071" i="35"/>
  <c r="J1071" i="35"/>
  <c r="H1071" i="35"/>
  <c r="M1070" i="35"/>
  <c r="L1070" i="35"/>
  <c r="J1070" i="35"/>
  <c r="H1070" i="35"/>
  <c r="M1069" i="35"/>
  <c r="L1069" i="35"/>
  <c r="J1069" i="35"/>
  <c r="H1069" i="35"/>
  <c r="M1068" i="35"/>
  <c r="L1068" i="35"/>
  <c r="J1068" i="35"/>
  <c r="H1068" i="35"/>
  <c r="M1067" i="35"/>
  <c r="L1067" i="35"/>
  <c r="J1067" i="35"/>
  <c r="H1067" i="35"/>
  <c r="M1066" i="35"/>
  <c r="L1066" i="35"/>
  <c r="J1066" i="35"/>
  <c r="H1066" i="35"/>
  <c r="M1065" i="35"/>
  <c r="L1065" i="35"/>
  <c r="J1065" i="35"/>
  <c r="N1065" i="35" s="1"/>
  <c r="H1065" i="35"/>
  <c r="M1064" i="35"/>
  <c r="L1064" i="35"/>
  <c r="J1064" i="35"/>
  <c r="H1064" i="35"/>
  <c r="M1063" i="35"/>
  <c r="L1063" i="35"/>
  <c r="N1063" i="35" s="1"/>
  <c r="O1063" i="35" s="1"/>
  <c r="J1063" i="35"/>
  <c r="H1063" i="35"/>
  <c r="M1062" i="35"/>
  <c r="L1062" i="35"/>
  <c r="J1062" i="35"/>
  <c r="H1062" i="35"/>
  <c r="M1061" i="35"/>
  <c r="L1061" i="35"/>
  <c r="J1061" i="35"/>
  <c r="H1061" i="35"/>
  <c r="M1060" i="35"/>
  <c r="L1060" i="35"/>
  <c r="J1060" i="35"/>
  <c r="H1060" i="35"/>
  <c r="N1059" i="35"/>
  <c r="M1059" i="35"/>
  <c r="L1059" i="35"/>
  <c r="J1059" i="35"/>
  <c r="H1059" i="35"/>
  <c r="M1058" i="35"/>
  <c r="L1058" i="35"/>
  <c r="J1058" i="35"/>
  <c r="H1058" i="35"/>
  <c r="M1057" i="35"/>
  <c r="L1057" i="35"/>
  <c r="J1057" i="35"/>
  <c r="H1057" i="35"/>
  <c r="M1056" i="35"/>
  <c r="L1056" i="35"/>
  <c r="J1056" i="35"/>
  <c r="H1056" i="35"/>
  <c r="M1055" i="35"/>
  <c r="L1055" i="35"/>
  <c r="J1055" i="35"/>
  <c r="N1055" i="35" s="1"/>
  <c r="O1055" i="35" s="1"/>
  <c r="H1055" i="35"/>
  <c r="M1054" i="35"/>
  <c r="L1054" i="35"/>
  <c r="J1054" i="35"/>
  <c r="H1054" i="35"/>
  <c r="M1053" i="35"/>
  <c r="L1053" i="35"/>
  <c r="J1053" i="35"/>
  <c r="H1053" i="35"/>
  <c r="M1052" i="35"/>
  <c r="L1052" i="35"/>
  <c r="J1052" i="35"/>
  <c r="H1052" i="35"/>
  <c r="M1051" i="35"/>
  <c r="L1051" i="35"/>
  <c r="J1051" i="35"/>
  <c r="N1051" i="35" s="1"/>
  <c r="H1051" i="35"/>
  <c r="O1051" i="35" s="1"/>
  <c r="M1050" i="35"/>
  <c r="L1050" i="35"/>
  <c r="N1050" i="35" s="1"/>
  <c r="J1050" i="35"/>
  <c r="H1050" i="35"/>
  <c r="M1049" i="35"/>
  <c r="L1049" i="35"/>
  <c r="J1049" i="35"/>
  <c r="N1049" i="35" s="1"/>
  <c r="H1049" i="35"/>
  <c r="M1048" i="35"/>
  <c r="L1048" i="35"/>
  <c r="J1048" i="35"/>
  <c r="H1048" i="35"/>
  <c r="M1047" i="35"/>
  <c r="L1047" i="35"/>
  <c r="J1047" i="35"/>
  <c r="N1047" i="35" s="1"/>
  <c r="H1047" i="35"/>
  <c r="M1046" i="35"/>
  <c r="L1046" i="35"/>
  <c r="J1046" i="35"/>
  <c r="H1046" i="35"/>
  <c r="M1045" i="35"/>
  <c r="L1045" i="35"/>
  <c r="J1045" i="35"/>
  <c r="H1045" i="35"/>
  <c r="M1044" i="35"/>
  <c r="L1044" i="35"/>
  <c r="J1044" i="35"/>
  <c r="H1044" i="35"/>
  <c r="M1043" i="35"/>
  <c r="L1043" i="35"/>
  <c r="J1043" i="35"/>
  <c r="N1043" i="35" s="1"/>
  <c r="H1043" i="35"/>
  <c r="M1042" i="35"/>
  <c r="L1042" i="35"/>
  <c r="J1042" i="35"/>
  <c r="H1042" i="35"/>
  <c r="M1041" i="35"/>
  <c r="L1041" i="35"/>
  <c r="J1041" i="35"/>
  <c r="H1041" i="35"/>
  <c r="M1040" i="35"/>
  <c r="L1040" i="35"/>
  <c r="J1040" i="35"/>
  <c r="N1040" i="35" s="1"/>
  <c r="H1040" i="35"/>
  <c r="M1039" i="35"/>
  <c r="L1039" i="35"/>
  <c r="J1039" i="35"/>
  <c r="N1039" i="35" s="1"/>
  <c r="H1039" i="35"/>
  <c r="M1038" i="35"/>
  <c r="L1038" i="35"/>
  <c r="J1038" i="35"/>
  <c r="H1038" i="35"/>
  <c r="M1037" i="35"/>
  <c r="L1037" i="35"/>
  <c r="J1037" i="35"/>
  <c r="H1037" i="35"/>
  <c r="M1036" i="35"/>
  <c r="L1036" i="35"/>
  <c r="J1036" i="35"/>
  <c r="H1036" i="35"/>
  <c r="M1035" i="35"/>
  <c r="L1035" i="35"/>
  <c r="J1035" i="35"/>
  <c r="N1035" i="35" s="1"/>
  <c r="H1035" i="35"/>
  <c r="M1034" i="35"/>
  <c r="L1034" i="35"/>
  <c r="N1034" i="35" s="1"/>
  <c r="J1034" i="35"/>
  <c r="H1034" i="35"/>
  <c r="M1033" i="35"/>
  <c r="L1033" i="35"/>
  <c r="J1033" i="35"/>
  <c r="H1033" i="35"/>
  <c r="M1032" i="35"/>
  <c r="L1032" i="35"/>
  <c r="J1032" i="35"/>
  <c r="N1032" i="35" s="1"/>
  <c r="H1032" i="35"/>
  <c r="M1031" i="35"/>
  <c r="L1031" i="35"/>
  <c r="N1031" i="35" s="1"/>
  <c r="O1031" i="35" s="1"/>
  <c r="J1031" i="35"/>
  <c r="H1031" i="35"/>
  <c r="M1030" i="35"/>
  <c r="L1030" i="35"/>
  <c r="J1030" i="35"/>
  <c r="H1030" i="35"/>
  <c r="M1029" i="35"/>
  <c r="L1029" i="35"/>
  <c r="N1029" i="35" s="1"/>
  <c r="J1029" i="35"/>
  <c r="H1029" i="35"/>
  <c r="M1028" i="35"/>
  <c r="L1028" i="35"/>
  <c r="J1028" i="35"/>
  <c r="H1028" i="35"/>
  <c r="M1027" i="35"/>
  <c r="L1027" i="35"/>
  <c r="N1027" i="35" s="1"/>
  <c r="O1027" i="35" s="1"/>
  <c r="J1027" i="35"/>
  <c r="H1027" i="35"/>
  <c r="M1026" i="35"/>
  <c r="L1026" i="35"/>
  <c r="N1026" i="35" s="1"/>
  <c r="O1026" i="35" s="1"/>
  <c r="J1026" i="35"/>
  <c r="H1026" i="35"/>
  <c r="M1025" i="35"/>
  <c r="L1025" i="35"/>
  <c r="J1025" i="35"/>
  <c r="H1025" i="35"/>
  <c r="M1024" i="35"/>
  <c r="L1024" i="35"/>
  <c r="J1024" i="35"/>
  <c r="H1024" i="35"/>
  <c r="M1023" i="35"/>
  <c r="L1023" i="35"/>
  <c r="J1023" i="35"/>
  <c r="H1023" i="35"/>
  <c r="M1022" i="35"/>
  <c r="L1022" i="35"/>
  <c r="N1022" i="35" s="1"/>
  <c r="O1022" i="35" s="1"/>
  <c r="J1022" i="35"/>
  <c r="H1022" i="35"/>
  <c r="M1021" i="35"/>
  <c r="L1021" i="35"/>
  <c r="J1021" i="35"/>
  <c r="H1021" i="35"/>
  <c r="M1020" i="35"/>
  <c r="L1020" i="35"/>
  <c r="J1020" i="35"/>
  <c r="H1020" i="35"/>
  <c r="M1019" i="35"/>
  <c r="L1019" i="35"/>
  <c r="N1019" i="35" s="1"/>
  <c r="O1019" i="35" s="1"/>
  <c r="J1019" i="35"/>
  <c r="H1019" i="35"/>
  <c r="M1018" i="35"/>
  <c r="L1018" i="35"/>
  <c r="N1018" i="35" s="1"/>
  <c r="J1018" i="35"/>
  <c r="H1018" i="35"/>
  <c r="M1017" i="35"/>
  <c r="L1017" i="35"/>
  <c r="J1017" i="35"/>
  <c r="H1017" i="35"/>
  <c r="M1016" i="35"/>
  <c r="L1016" i="35"/>
  <c r="J1016" i="35"/>
  <c r="N1016" i="35" s="1"/>
  <c r="H1016" i="35"/>
  <c r="O1016" i="35" s="1"/>
  <c r="N1015" i="35"/>
  <c r="O1015" i="35" s="1"/>
  <c r="M1015" i="35"/>
  <c r="L1015" i="35"/>
  <c r="J1015" i="35"/>
  <c r="H1015" i="35"/>
  <c r="M1014" i="35"/>
  <c r="L1014" i="35"/>
  <c r="J1014" i="35"/>
  <c r="H1014" i="35"/>
  <c r="M1013" i="35"/>
  <c r="L1013" i="35"/>
  <c r="J1013" i="35"/>
  <c r="H1013" i="35"/>
  <c r="M1012" i="35"/>
  <c r="L1012" i="35"/>
  <c r="J1012" i="35"/>
  <c r="H1012" i="35"/>
  <c r="N1011" i="35"/>
  <c r="O1011" i="35" s="1"/>
  <c r="M1011" i="35"/>
  <c r="L1011" i="35"/>
  <c r="J1011" i="35"/>
  <c r="H1011" i="35"/>
  <c r="M1010" i="35"/>
  <c r="L1010" i="35"/>
  <c r="J1010" i="35"/>
  <c r="H1010" i="35"/>
  <c r="M1009" i="35"/>
  <c r="L1009" i="35"/>
  <c r="J1009" i="35"/>
  <c r="H1009" i="35"/>
  <c r="M1008" i="35"/>
  <c r="L1008" i="35"/>
  <c r="J1008" i="35"/>
  <c r="N1008" i="35" s="1"/>
  <c r="O1008" i="35" s="1"/>
  <c r="H1008" i="35"/>
  <c r="M1007" i="35"/>
  <c r="L1007" i="35"/>
  <c r="J1007" i="35"/>
  <c r="N1007" i="35" s="1"/>
  <c r="H1007" i="35"/>
  <c r="M1006" i="35"/>
  <c r="L1006" i="35"/>
  <c r="J1006" i="35"/>
  <c r="H1006" i="35"/>
  <c r="M1005" i="35"/>
  <c r="L1005" i="35"/>
  <c r="J1005" i="35"/>
  <c r="H1005" i="35"/>
  <c r="M1004" i="35"/>
  <c r="L1004" i="35"/>
  <c r="J1004" i="35"/>
  <c r="H1004" i="35"/>
  <c r="M1003" i="35"/>
  <c r="L1003" i="35"/>
  <c r="J1003" i="35"/>
  <c r="N1003" i="35" s="1"/>
  <c r="H1003" i="35"/>
  <c r="M1002" i="35"/>
  <c r="L1002" i="35"/>
  <c r="N1002" i="35" s="1"/>
  <c r="O1002" i="35" s="1"/>
  <c r="J1002" i="35"/>
  <c r="H1002" i="35"/>
  <c r="M1001" i="35"/>
  <c r="L1001" i="35"/>
  <c r="J1001" i="35"/>
  <c r="H1001" i="35"/>
  <c r="M1000" i="35"/>
  <c r="L1000" i="35"/>
  <c r="J1000" i="35"/>
  <c r="N1000" i="35" s="1"/>
  <c r="H1000" i="35"/>
  <c r="M999" i="35"/>
  <c r="L999" i="35"/>
  <c r="J999" i="35"/>
  <c r="N999" i="35" s="1"/>
  <c r="H999" i="35"/>
  <c r="M998" i="35"/>
  <c r="L998" i="35"/>
  <c r="J998" i="35"/>
  <c r="H998" i="35"/>
  <c r="M997" i="35"/>
  <c r="L997" i="35"/>
  <c r="N997" i="35" s="1"/>
  <c r="O997" i="35" s="1"/>
  <c r="J997" i="35"/>
  <c r="H997" i="35"/>
  <c r="M996" i="35"/>
  <c r="L996" i="35"/>
  <c r="J996" i="35"/>
  <c r="H996" i="35"/>
  <c r="M995" i="35"/>
  <c r="L995" i="35"/>
  <c r="J995" i="35"/>
  <c r="N995" i="35" s="1"/>
  <c r="O995" i="35" s="1"/>
  <c r="H995" i="35"/>
  <c r="M994" i="35"/>
  <c r="L994" i="35"/>
  <c r="N994" i="35" s="1"/>
  <c r="J994" i="35"/>
  <c r="H994" i="35"/>
  <c r="M993" i="35"/>
  <c r="L993" i="35"/>
  <c r="J993" i="35"/>
  <c r="H993" i="35"/>
  <c r="M992" i="35"/>
  <c r="L992" i="35"/>
  <c r="J992" i="35"/>
  <c r="N992" i="35" s="1"/>
  <c r="H992" i="35"/>
  <c r="M991" i="35"/>
  <c r="L991" i="35"/>
  <c r="J991" i="35"/>
  <c r="H991" i="35"/>
  <c r="M990" i="35"/>
  <c r="L990" i="35"/>
  <c r="J990" i="35"/>
  <c r="H990" i="35"/>
  <c r="M989" i="35"/>
  <c r="L989" i="35"/>
  <c r="J989" i="35"/>
  <c r="H989" i="35"/>
  <c r="M988" i="35"/>
  <c r="L988" i="35"/>
  <c r="J988" i="35"/>
  <c r="H988" i="35"/>
  <c r="M987" i="35"/>
  <c r="L987" i="35"/>
  <c r="N987" i="35" s="1"/>
  <c r="O987" i="35" s="1"/>
  <c r="J987" i="35"/>
  <c r="H987" i="35"/>
  <c r="M986" i="35"/>
  <c r="L986" i="35"/>
  <c r="N986" i="35" s="1"/>
  <c r="O986" i="35" s="1"/>
  <c r="J986" i="35"/>
  <c r="H986" i="35"/>
  <c r="M985" i="35"/>
  <c r="L985" i="35"/>
  <c r="J985" i="35"/>
  <c r="H985" i="35"/>
  <c r="M984" i="35"/>
  <c r="L984" i="35"/>
  <c r="J984" i="35"/>
  <c r="H984" i="35"/>
  <c r="M983" i="35"/>
  <c r="L983" i="35"/>
  <c r="J983" i="35"/>
  <c r="H983" i="35"/>
  <c r="M982" i="35"/>
  <c r="L982" i="35"/>
  <c r="N982" i="35" s="1"/>
  <c r="O982" i="35" s="1"/>
  <c r="J982" i="35"/>
  <c r="H982" i="35"/>
  <c r="M981" i="35"/>
  <c r="L981" i="35"/>
  <c r="J981" i="35"/>
  <c r="H981" i="35"/>
  <c r="M980" i="35"/>
  <c r="L980" i="35"/>
  <c r="J980" i="35"/>
  <c r="H980" i="35"/>
  <c r="M979" i="35"/>
  <c r="L979" i="35"/>
  <c r="J979" i="35"/>
  <c r="H979" i="35"/>
  <c r="M978" i="35"/>
  <c r="L978" i="35"/>
  <c r="N978" i="35" s="1"/>
  <c r="O978" i="35" s="1"/>
  <c r="J978" i="35"/>
  <c r="H978" i="35"/>
  <c r="M977" i="35"/>
  <c r="L977" i="35"/>
  <c r="J977" i="35"/>
  <c r="H977" i="35"/>
  <c r="M976" i="35"/>
  <c r="L976" i="35"/>
  <c r="J976" i="35"/>
  <c r="H976" i="35"/>
  <c r="N975" i="35"/>
  <c r="O975" i="35" s="1"/>
  <c r="M975" i="35"/>
  <c r="L975" i="35"/>
  <c r="J975" i="35"/>
  <c r="H975" i="35"/>
  <c r="M974" i="35"/>
  <c r="L974" i="35"/>
  <c r="J974" i="35"/>
  <c r="H974" i="35"/>
  <c r="M973" i="35"/>
  <c r="L973" i="35"/>
  <c r="J973" i="35"/>
  <c r="H973" i="35"/>
  <c r="M972" i="35"/>
  <c r="L972" i="35"/>
  <c r="N972" i="35" s="1"/>
  <c r="J972" i="35"/>
  <c r="H972" i="35"/>
  <c r="M971" i="35"/>
  <c r="L971" i="35"/>
  <c r="N971" i="35" s="1"/>
  <c r="O971" i="35" s="1"/>
  <c r="J971" i="35"/>
  <c r="H971" i="35"/>
  <c r="M970" i="35"/>
  <c r="L970" i="35"/>
  <c r="J970" i="35"/>
  <c r="H970" i="35"/>
  <c r="N969" i="35"/>
  <c r="O969" i="35" s="1"/>
  <c r="M969" i="35"/>
  <c r="L969" i="35"/>
  <c r="J969" i="35"/>
  <c r="H969" i="35"/>
  <c r="M968" i="35"/>
  <c r="L968" i="35"/>
  <c r="J968" i="35"/>
  <c r="H968" i="35"/>
  <c r="M967" i="35"/>
  <c r="L967" i="35"/>
  <c r="J967" i="35"/>
  <c r="N967" i="35" s="1"/>
  <c r="H967" i="35"/>
  <c r="M966" i="35"/>
  <c r="L966" i="35"/>
  <c r="J966" i="35"/>
  <c r="H966" i="35"/>
  <c r="M965" i="35"/>
  <c r="L965" i="35"/>
  <c r="J965" i="35"/>
  <c r="H965" i="35"/>
  <c r="M964" i="35"/>
  <c r="L964" i="35"/>
  <c r="N964" i="35" s="1"/>
  <c r="O964" i="35" s="1"/>
  <c r="J964" i="35"/>
  <c r="H964" i="35"/>
  <c r="M963" i="35"/>
  <c r="L963" i="35"/>
  <c r="J963" i="35"/>
  <c r="N963" i="35" s="1"/>
  <c r="H963" i="35"/>
  <c r="O963" i="35" s="1"/>
  <c r="M962" i="35"/>
  <c r="L962" i="35"/>
  <c r="J962" i="35"/>
  <c r="H962" i="35"/>
  <c r="M961" i="35"/>
  <c r="L961" i="35"/>
  <c r="N961" i="35" s="1"/>
  <c r="O961" i="35" s="1"/>
  <c r="J961" i="35"/>
  <c r="H961" i="35"/>
  <c r="M960" i="35"/>
  <c r="L960" i="35"/>
  <c r="J960" i="35"/>
  <c r="H960" i="35"/>
  <c r="M959" i="35"/>
  <c r="L959" i="35"/>
  <c r="J959" i="35"/>
  <c r="N959" i="35" s="1"/>
  <c r="O959" i="35" s="1"/>
  <c r="H959" i="35"/>
  <c r="M958" i="35"/>
  <c r="L958" i="35"/>
  <c r="J958" i="35"/>
  <c r="H958" i="35"/>
  <c r="M957" i="35"/>
  <c r="L957" i="35"/>
  <c r="J957" i="35"/>
  <c r="H957" i="35"/>
  <c r="M956" i="35"/>
  <c r="L956" i="35"/>
  <c r="J956" i="35"/>
  <c r="H956" i="35"/>
  <c r="M955" i="35"/>
  <c r="L955" i="35"/>
  <c r="N955" i="35" s="1"/>
  <c r="O955" i="35" s="1"/>
  <c r="J955" i="35"/>
  <c r="H955" i="35"/>
  <c r="M954" i="35"/>
  <c r="L954" i="35"/>
  <c r="J954" i="35"/>
  <c r="H954" i="35"/>
  <c r="M953" i="35"/>
  <c r="L953" i="35"/>
  <c r="J953" i="35"/>
  <c r="H953" i="35"/>
  <c r="M952" i="35"/>
  <c r="L952" i="35"/>
  <c r="J952" i="35"/>
  <c r="H952" i="35"/>
  <c r="M951" i="35"/>
  <c r="L951" i="35"/>
  <c r="J951" i="35"/>
  <c r="H951" i="35"/>
  <c r="M950" i="35"/>
  <c r="L950" i="35"/>
  <c r="J950" i="35"/>
  <c r="H950" i="35"/>
  <c r="M949" i="35"/>
  <c r="L949" i="35"/>
  <c r="J949" i="35"/>
  <c r="H949" i="35"/>
  <c r="M948" i="35"/>
  <c r="L948" i="35"/>
  <c r="J948" i="35"/>
  <c r="H948" i="35"/>
  <c r="M947" i="35"/>
  <c r="L947" i="35"/>
  <c r="N947" i="35" s="1"/>
  <c r="O947" i="35" s="1"/>
  <c r="J947" i="35"/>
  <c r="H947" i="35"/>
  <c r="M946" i="35"/>
  <c r="L946" i="35"/>
  <c r="J946" i="35"/>
  <c r="H946" i="35"/>
  <c r="M945" i="35"/>
  <c r="L945" i="35"/>
  <c r="J945" i="35"/>
  <c r="H945" i="35"/>
  <c r="M944" i="35"/>
  <c r="L944" i="35"/>
  <c r="J944" i="35"/>
  <c r="H944" i="35"/>
  <c r="M943" i="35"/>
  <c r="L943" i="35"/>
  <c r="N943" i="35" s="1"/>
  <c r="O943" i="35" s="1"/>
  <c r="J943" i="35"/>
  <c r="H943" i="35"/>
  <c r="M942" i="35"/>
  <c r="L942" i="35"/>
  <c r="J942" i="35"/>
  <c r="H942" i="35"/>
  <c r="M941" i="35"/>
  <c r="L941" i="35"/>
  <c r="J941" i="35"/>
  <c r="H941" i="35"/>
  <c r="M940" i="35"/>
  <c r="L940" i="35"/>
  <c r="N940" i="35" s="1"/>
  <c r="J940" i="35"/>
  <c r="H940" i="35"/>
  <c r="N939" i="35"/>
  <c r="M939" i="35"/>
  <c r="L939" i="35"/>
  <c r="J939" i="35"/>
  <c r="H939" i="35"/>
  <c r="M938" i="35"/>
  <c r="L938" i="35"/>
  <c r="J938" i="35"/>
  <c r="H938" i="35"/>
  <c r="M937" i="35"/>
  <c r="L937" i="35"/>
  <c r="N937" i="35" s="1"/>
  <c r="O937" i="35" s="1"/>
  <c r="J937" i="35"/>
  <c r="H937" i="35"/>
  <c r="M936" i="35"/>
  <c r="L936" i="35"/>
  <c r="J936" i="35"/>
  <c r="N936" i="35" s="1"/>
  <c r="H936" i="35"/>
  <c r="M935" i="35"/>
  <c r="L935" i="35"/>
  <c r="J935" i="35"/>
  <c r="N935" i="35" s="1"/>
  <c r="H935" i="35"/>
  <c r="M934" i="35"/>
  <c r="L934" i="35"/>
  <c r="N934" i="35" s="1"/>
  <c r="J934" i="35"/>
  <c r="H934" i="35"/>
  <c r="M933" i="35"/>
  <c r="L933" i="35"/>
  <c r="J933" i="35"/>
  <c r="H933" i="35"/>
  <c r="M932" i="35"/>
  <c r="L932" i="35"/>
  <c r="J932" i="35"/>
  <c r="H932" i="35"/>
  <c r="M931" i="35"/>
  <c r="L931" i="35"/>
  <c r="J931" i="35"/>
  <c r="N931" i="35" s="1"/>
  <c r="H931" i="35"/>
  <c r="M930" i="35"/>
  <c r="L930" i="35"/>
  <c r="N930" i="35" s="1"/>
  <c r="O930" i="35" s="1"/>
  <c r="J930" i="35"/>
  <c r="H930" i="35"/>
  <c r="M929" i="35"/>
  <c r="L929" i="35"/>
  <c r="J929" i="35"/>
  <c r="H929" i="35"/>
  <c r="M928" i="35"/>
  <c r="L928" i="35"/>
  <c r="J928" i="35"/>
  <c r="N928" i="35" s="1"/>
  <c r="H928" i="35"/>
  <c r="M927" i="35"/>
  <c r="L927" i="35"/>
  <c r="J927" i="35"/>
  <c r="N927" i="35" s="1"/>
  <c r="H927" i="35"/>
  <c r="M926" i="35"/>
  <c r="L926" i="35"/>
  <c r="J926" i="35"/>
  <c r="H926" i="35"/>
  <c r="M925" i="35"/>
  <c r="L925" i="35"/>
  <c r="J925" i="35"/>
  <c r="H925" i="35"/>
  <c r="M924" i="35"/>
  <c r="L924" i="35"/>
  <c r="J924" i="35"/>
  <c r="H924" i="35"/>
  <c r="M923" i="35"/>
  <c r="L923" i="35"/>
  <c r="J923" i="35"/>
  <c r="N923" i="35" s="1"/>
  <c r="H923" i="35"/>
  <c r="M922" i="35"/>
  <c r="L922" i="35"/>
  <c r="N922" i="35" s="1"/>
  <c r="J922" i="35"/>
  <c r="H922" i="35"/>
  <c r="M921" i="35"/>
  <c r="L921" i="35"/>
  <c r="N921" i="35" s="1"/>
  <c r="O921" i="35" s="1"/>
  <c r="J921" i="35"/>
  <c r="H921" i="35"/>
  <c r="M920" i="35"/>
  <c r="L920" i="35"/>
  <c r="J920" i="35"/>
  <c r="N920" i="35" s="1"/>
  <c r="H920" i="35"/>
  <c r="M919" i="35"/>
  <c r="L919" i="35"/>
  <c r="N919" i="35" s="1"/>
  <c r="O919" i="35" s="1"/>
  <c r="J919" i="35"/>
  <c r="H919" i="35"/>
  <c r="M918" i="35"/>
  <c r="L918" i="35"/>
  <c r="J918" i="35"/>
  <c r="H918" i="35"/>
  <c r="M917" i="35"/>
  <c r="L917" i="35"/>
  <c r="J917" i="35"/>
  <c r="H917" i="35"/>
  <c r="M916" i="35"/>
  <c r="L916" i="35"/>
  <c r="J916" i="35"/>
  <c r="H916" i="35"/>
  <c r="M915" i="35"/>
  <c r="L915" i="35"/>
  <c r="N915" i="35" s="1"/>
  <c r="O915" i="35" s="1"/>
  <c r="J915" i="35"/>
  <c r="H915" i="35"/>
  <c r="M914" i="35"/>
  <c r="L914" i="35"/>
  <c r="J914" i="35"/>
  <c r="H914" i="35"/>
  <c r="M913" i="35"/>
  <c r="L913" i="35"/>
  <c r="J913" i="35"/>
  <c r="H913" i="35"/>
  <c r="M912" i="35"/>
  <c r="L912" i="35"/>
  <c r="J912" i="35"/>
  <c r="H912" i="35"/>
  <c r="M911" i="35"/>
  <c r="L911" i="35"/>
  <c r="J911" i="35"/>
  <c r="H911" i="35"/>
  <c r="M910" i="35"/>
  <c r="L910" i="35"/>
  <c r="J910" i="35"/>
  <c r="H910" i="35"/>
  <c r="M909" i="35"/>
  <c r="L909" i="35"/>
  <c r="J909" i="35"/>
  <c r="H909" i="35"/>
  <c r="M908" i="35"/>
  <c r="L908" i="35"/>
  <c r="J908" i="35"/>
  <c r="H908" i="35"/>
  <c r="M907" i="35"/>
  <c r="L907" i="35"/>
  <c r="J907" i="35"/>
  <c r="H907" i="35"/>
  <c r="M906" i="35"/>
  <c r="L906" i="35"/>
  <c r="J906" i="35"/>
  <c r="H906" i="35"/>
  <c r="M905" i="35"/>
  <c r="L905" i="35"/>
  <c r="J905" i="35"/>
  <c r="H905" i="35"/>
  <c r="M904" i="35"/>
  <c r="L904" i="35"/>
  <c r="J904" i="35"/>
  <c r="H904" i="35"/>
  <c r="M903" i="35"/>
  <c r="L903" i="35"/>
  <c r="J903" i="35"/>
  <c r="H903" i="35"/>
  <c r="M902" i="35"/>
  <c r="L902" i="35"/>
  <c r="J902" i="35"/>
  <c r="N902" i="35" s="1"/>
  <c r="H902" i="35"/>
  <c r="M901" i="35"/>
  <c r="L901" i="35"/>
  <c r="J901" i="35"/>
  <c r="H901" i="35"/>
  <c r="M900" i="35"/>
  <c r="L900" i="35"/>
  <c r="N900" i="35" s="1"/>
  <c r="J900" i="35"/>
  <c r="H900" i="35"/>
  <c r="M899" i="35"/>
  <c r="L899" i="35"/>
  <c r="J899" i="35"/>
  <c r="H899" i="35"/>
  <c r="M898" i="35"/>
  <c r="L898" i="35"/>
  <c r="J898" i="35"/>
  <c r="H898" i="35"/>
  <c r="M897" i="35"/>
  <c r="L897" i="35"/>
  <c r="J897" i="35"/>
  <c r="N897" i="35" s="1"/>
  <c r="H897" i="35"/>
  <c r="O897" i="35" s="1"/>
  <c r="M896" i="35"/>
  <c r="L896" i="35"/>
  <c r="J896" i="35"/>
  <c r="N896" i="35" s="1"/>
  <c r="H896" i="35"/>
  <c r="M895" i="35"/>
  <c r="L895" i="35"/>
  <c r="J895" i="35"/>
  <c r="H895" i="35"/>
  <c r="N894" i="35"/>
  <c r="O894" i="35" s="1"/>
  <c r="M894" i="35"/>
  <c r="L894" i="35"/>
  <c r="J894" i="35"/>
  <c r="H894" i="35"/>
  <c r="M893" i="35"/>
  <c r="L893" i="35"/>
  <c r="J893" i="35"/>
  <c r="H893" i="35"/>
  <c r="M892" i="35"/>
  <c r="L892" i="35"/>
  <c r="J892" i="35"/>
  <c r="H892" i="35"/>
  <c r="M891" i="35"/>
  <c r="L891" i="35"/>
  <c r="J891" i="35"/>
  <c r="N891" i="35" s="1"/>
  <c r="H891" i="35"/>
  <c r="M890" i="35"/>
  <c r="L890" i="35"/>
  <c r="J890" i="35"/>
  <c r="H890" i="35"/>
  <c r="M889" i="35"/>
  <c r="L889" i="35"/>
  <c r="N889" i="35" s="1"/>
  <c r="O889" i="35" s="1"/>
  <c r="J889" i="35"/>
  <c r="H889" i="35"/>
  <c r="M888" i="35"/>
  <c r="L888" i="35"/>
  <c r="J888" i="35"/>
  <c r="N888" i="35" s="1"/>
  <c r="H888" i="35"/>
  <c r="M887" i="35"/>
  <c r="L887" i="35"/>
  <c r="J887" i="35"/>
  <c r="N887" i="35" s="1"/>
  <c r="O887" i="35" s="1"/>
  <c r="H887" i="35"/>
  <c r="M886" i="35"/>
  <c r="L886" i="35"/>
  <c r="N886" i="35" s="1"/>
  <c r="J886" i="35"/>
  <c r="H886" i="35"/>
  <c r="M885" i="35"/>
  <c r="L885" i="35"/>
  <c r="J885" i="35"/>
  <c r="H885" i="35"/>
  <c r="M884" i="35"/>
  <c r="L884" i="35"/>
  <c r="J884" i="35"/>
  <c r="H884" i="35"/>
  <c r="M883" i="35"/>
  <c r="L883" i="35"/>
  <c r="N883" i="35" s="1"/>
  <c r="O883" i="35" s="1"/>
  <c r="J883" i="35"/>
  <c r="H883" i="35"/>
  <c r="M882" i="35"/>
  <c r="L882" i="35"/>
  <c r="J882" i="35"/>
  <c r="H882" i="35"/>
  <c r="M881" i="35"/>
  <c r="L881" i="35"/>
  <c r="J881" i="35"/>
  <c r="H881" i="35"/>
  <c r="M880" i="35"/>
  <c r="L880" i="35"/>
  <c r="J880" i="35"/>
  <c r="H880" i="35"/>
  <c r="M879" i="35"/>
  <c r="L879" i="35"/>
  <c r="J879" i="35"/>
  <c r="H879" i="35"/>
  <c r="M878" i="35"/>
  <c r="L878" i="35"/>
  <c r="J878" i="35"/>
  <c r="H878" i="35"/>
  <c r="M877" i="35"/>
  <c r="L877" i="35"/>
  <c r="J877" i="35"/>
  <c r="H877" i="35"/>
  <c r="M876" i="35"/>
  <c r="L876" i="35"/>
  <c r="N876" i="35" s="1"/>
  <c r="J876" i="35"/>
  <c r="H876" i="35"/>
  <c r="M875" i="35"/>
  <c r="L875" i="35"/>
  <c r="J875" i="35"/>
  <c r="H875" i="35"/>
  <c r="M874" i="35"/>
  <c r="L874" i="35"/>
  <c r="J874" i="35"/>
  <c r="H874" i="35"/>
  <c r="M873" i="35"/>
  <c r="L873" i="35"/>
  <c r="J873" i="35"/>
  <c r="H873" i="35"/>
  <c r="M872" i="35"/>
  <c r="L872" i="35"/>
  <c r="J872" i="35"/>
  <c r="H872" i="35"/>
  <c r="M871" i="35"/>
  <c r="L871" i="35"/>
  <c r="J871" i="35"/>
  <c r="H871" i="35"/>
  <c r="M870" i="35"/>
  <c r="L870" i="35"/>
  <c r="J870" i="35"/>
  <c r="N870" i="35" s="1"/>
  <c r="H870" i="35"/>
  <c r="M869" i="35"/>
  <c r="L869" i="35"/>
  <c r="J869" i="35"/>
  <c r="H869" i="35"/>
  <c r="M868" i="35"/>
  <c r="L868" i="35"/>
  <c r="J868" i="35"/>
  <c r="H868" i="35"/>
  <c r="M867" i="35"/>
  <c r="L867" i="35"/>
  <c r="N867" i="35" s="1"/>
  <c r="O867" i="35" s="1"/>
  <c r="J867" i="35"/>
  <c r="H867" i="35"/>
  <c r="M866" i="35"/>
  <c r="L866" i="35"/>
  <c r="J866" i="35"/>
  <c r="H866" i="35"/>
  <c r="M865" i="35"/>
  <c r="L865" i="35"/>
  <c r="J865" i="35"/>
  <c r="H865" i="35"/>
  <c r="M864" i="35"/>
  <c r="L864" i="35"/>
  <c r="J864" i="35"/>
  <c r="H864" i="35"/>
  <c r="N863" i="35"/>
  <c r="O863" i="35" s="1"/>
  <c r="M863" i="35"/>
  <c r="L863" i="35"/>
  <c r="J863" i="35"/>
  <c r="H863" i="35"/>
  <c r="M862" i="35"/>
  <c r="L862" i="35"/>
  <c r="J862" i="35"/>
  <c r="H862" i="35"/>
  <c r="M861" i="35"/>
  <c r="L861" i="35"/>
  <c r="J861" i="35"/>
  <c r="H861" i="35"/>
  <c r="M860" i="35"/>
  <c r="L860" i="35"/>
  <c r="J860" i="35"/>
  <c r="H860" i="35"/>
  <c r="M859" i="35"/>
  <c r="L859" i="35"/>
  <c r="J859" i="35"/>
  <c r="N859" i="35" s="1"/>
  <c r="H859" i="35"/>
  <c r="M858" i="35"/>
  <c r="L858" i="35"/>
  <c r="J858" i="35"/>
  <c r="H858" i="35"/>
  <c r="M857" i="35"/>
  <c r="L857" i="35"/>
  <c r="J857" i="35"/>
  <c r="H857" i="35"/>
  <c r="M856" i="35"/>
  <c r="L856" i="35"/>
  <c r="J856" i="35"/>
  <c r="H856" i="35"/>
  <c r="M855" i="35"/>
  <c r="L855" i="35"/>
  <c r="J855" i="35"/>
  <c r="N855" i="35" s="1"/>
  <c r="H855" i="35"/>
  <c r="M854" i="35"/>
  <c r="L854" i="35"/>
  <c r="J854" i="35"/>
  <c r="H854" i="35"/>
  <c r="M853" i="35"/>
  <c r="L853" i="35"/>
  <c r="J853" i="35"/>
  <c r="H853" i="35"/>
  <c r="M852" i="35"/>
  <c r="L852" i="35"/>
  <c r="J852" i="35"/>
  <c r="H852" i="35"/>
  <c r="M851" i="35"/>
  <c r="L851" i="35"/>
  <c r="J851" i="35"/>
  <c r="N851" i="35" s="1"/>
  <c r="O851" i="35" s="1"/>
  <c r="H851" i="35"/>
  <c r="M850" i="35"/>
  <c r="L850" i="35"/>
  <c r="J850" i="35"/>
  <c r="H850" i="35"/>
  <c r="M849" i="35"/>
  <c r="L849" i="35"/>
  <c r="J849" i="35"/>
  <c r="H849" i="35"/>
  <c r="M848" i="35"/>
  <c r="L848" i="35"/>
  <c r="J848" i="35"/>
  <c r="N848" i="35" s="1"/>
  <c r="H848" i="35"/>
  <c r="O848" i="35" s="1"/>
  <c r="M847" i="35"/>
  <c r="L847" i="35"/>
  <c r="J847" i="35"/>
  <c r="N847" i="35" s="1"/>
  <c r="O847" i="35" s="1"/>
  <c r="H847" i="35"/>
  <c r="M846" i="35"/>
  <c r="L846" i="35"/>
  <c r="J846" i="35"/>
  <c r="N846" i="35" s="1"/>
  <c r="O846" i="35" s="1"/>
  <c r="H846" i="35"/>
  <c r="M845" i="35"/>
  <c r="L845" i="35"/>
  <c r="J845" i="35"/>
  <c r="H845" i="35"/>
  <c r="M844" i="35"/>
  <c r="L844" i="35"/>
  <c r="J844" i="35"/>
  <c r="H844" i="35"/>
  <c r="N843" i="35"/>
  <c r="O843" i="35" s="1"/>
  <c r="M843" i="35"/>
  <c r="L843" i="35"/>
  <c r="J843" i="35"/>
  <c r="H843" i="35"/>
  <c r="M842" i="35"/>
  <c r="L842" i="35"/>
  <c r="N842" i="35" s="1"/>
  <c r="O842" i="35" s="1"/>
  <c r="J842" i="35"/>
  <c r="H842" i="35"/>
  <c r="M841" i="35"/>
  <c r="L841" i="35"/>
  <c r="J841" i="35"/>
  <c r="H841" i="35"/>
  <c r="M840" i="35"/>
  <c r="L840" i="35"/>
  <c r="J840" i="35"/>
  <c r="N840" i="35" s="1"/>
  <c r="O840" i="35" s="1"/>
  <c r="H840" i="35"/>
  <c r="M839" i="35"/>
  <c r="L839" i="35"/>
  <c r="J839" i="35"/>
  <c r="H839" i="35"/>
  <c r="M838" i="35"/>
  <c r="L838" i="35"/>
  <c r="N838" i="35" s="1"/>
  <c r="O838" i="35" s="1"/>
  <c r="J838" i="35"/>
  <c r="H838" i="35"/>
  <c r="M837" i="35"/>
  <c r="L837" i="35"/>
  <c r="J837" i="35"/>
  <c r="H837" i="35"/>
  <c r="M836" i="35"/>
  <c r="L836" i="35"/>
  <c r="J836" i="35"/>
  <c r="H836" i="35"/>
  <c r="M835" i="35"/>
  <c r="L835" i="35"/>
  <c r="N835" i="35" s="1"/>
  <c r="O835" i="35" s="1"/>
  <c r="J835" i="35"/>
  <c r="H835" i="35"/>
  <c r="M834" i="35"/>
  <c r="L834" i="35"/>
  <c r="N834" i="35" s="1"/>
  <c r="J834" i="35"/>
  <c r="H834" i="35"/>
  <c r="M833" i="35"/>
  <c r="L833" i="35"/>
  <c r="J833" i="35"/>
  <c r="H833" i="35"/>
  <c r="M832" i="35"/>
  <c r="L832" i="35"/>
  <c r="J832" i="35"/>
  <c r="H832" i="35"/>
  <c r="M831" i="35"/>
  <c r="L831" i="35"/>
  <c r="J831" i="35"/>
  <c r="H831" i="35"/>
  <c r="M830" i="35"/>
  <c r="L830" i="35"/>
  <c r="J830" i="35"/>
  <c r="H830" i="35"/>
  <c r="M829" i="35"/>
  <c r="L829" i="35"/>
  <c r="N829" i="35" s="1"/>
  <c r="J829" i="35"/>
  <c r="H829" i="35"/>
  <c r="M828" i="35"/>
  <c r="L828" i="35"/>
  <c r="J828" i="35"/>
  <c r="H828" i="35"/>
  <c r="M827" i="35"/>
  <c r="L827" i="35"/>
  <c r="J827" i="35"/>
  <c r="H827" i="35"/>
  <c r="M826" i="35"/>
  <c r="L826" i="35"/>
  <c r="J826" i="35"/>
  <c r="H826" i="35"/>
  <c r="N825" i="35"/>
  <c r="O825" i="35" s="1"/>
  <c r="M825" i="35"/>
  <c r="L825" i="35"/>
  <c r="J825" i="35"/>
  <c r="H825" i="35"/>
  <c r="M824" i="35"/>
  <c r="L824" i="35"/>
  <c r="J824" i="35"/>
  <c r="H824" i="35"/>
  <c r="M823" i="35"/>
  <c r="L823" i="35"/>
  <c r="J823" i="35"/>
  <c r="N823" i="35" s="1"/>
  <c r="H823" i="35"/>
  <c r="M822" i="35"/>
  <c r="L822" i="35"/>
  <c r="J822" i="35"/>
  <c r="H822" i="35"/>
  <c r="M821" i="35"/>
  <c r="L821" i="35"/>
  <c r="J821" i="35"/>
  <c r="H821" i="35"/>
  <c r="M820" i="35"/>
  <c r="L820" i="35"/>
  <c r="J820" i="35"/>
  <c r="H820" i="35"/>
  <c r="M819" i="35"/>
  <c r="L819" i="35"/>
  <c r="J819" i="35"/>
  <c r="N819" i="35" s="1"/>
  <c r="H819" i="35"/>
  <c r="O819" i="35" s="1"/>
  <c r="M818" i="35"/>
  <c r="L818" i="35"/>
  <c r="N818" i="35" s="1"/>
  <c r="J818" i="35"/>
  <c r="H818" i="35"/>
  <c r="M817" i="35"/>
  <c r="L817" i="35"/>
  <c r="J817" i="35"/>
  <c r="H817" i="35"/>
  <c r="M816" i="35"/>
  <c r="L816" i="35"/>
  <c r="J816" i="35"/>
  <c r="H816" i="35"/>
  <c r="M815" i="35"/>
  <c r="L815" i="35"/>
  <c r="J815" i="35"/>
  <c r="N815" i="35" s="1"/>
  <c r="H815" i="35"/>
  <c r="M814" i="35"/>
  <c r="L814" i="35"/>
  <c r="J814" i="35"/>
  <c r="H814" i="35"/>
  <c r="M813" i="35"/>
  <c r="L813" i="35"/>
  <c r="N813" i="35" s="1"/>
  <c r="O813" i="35" s="1"/>
  <c r="J813" i="35"/>
  <c r="H813" i="35"/>
  <c r="M812" i="35"/>
  <c r="L812" i="35"/>
  <c r="N812" i="35" s="1"/>
  <c r="J812" i="35"/>
  <c r="H812" i="35"/>
  <c r="M811" i="35"/>
  <c r="L811" i="35"/>
  <c r="J811" i="35"/>
  <c r="N811" i="35" s="1"/>
  <c r="H811" i="35"/>
  <c r="M810" i="35"/>
  <c r="L810" i="35"/>
  <c r="J810" i="35"/>
  <c r="H810" i="35"/>
  <c r="M809" i="35"/>
  <c r="L809" i="35"/>
  <c r="N809" i="35" s="1"/>
  <c r="O809" i="35" s="1"/>
  <c r="J809" i="35"/>
  <c r="H809" i="35"/>
  <c r="M808" i="35"/>
  <c r="L808" i="35"/>
  <c r="J808" i="35"/>
  <c r="H808" i="35"/>
  <c r="M807" i="35"/>
  <c r="L807" i="35"/>
  <c r="J807" i="35"/>
  <c r="N807" i="35" s="1"/>
  <c r="H807" i="35"/>
  <c r="M806" i="35"/>
  <c r="L806" i="35"/>
  <c r="N806" i="35" s="1"/>
  <c r="J806" i="35"/>
  <c r="H806" i="35"/>
  <c r="M805" i="35"/>
  <c r="L805" i="35"/>
  <c r="J805" i="35"/>
  <c r="H805" i="35"/>
  <c r="M804" i="35"/>
  <c r="L804" i="35"/>
  <c r="J804" i="35"/>
  <c r="H804" i="35"/>
  <c r="M803" i="35"/>
  <c r="L803" i="35"/>
  <c r="N803" i="35" s="1"/>
  <c r="O803" i="35" s="1"/>
  <c r="J803" i="35"/>
  <c r="H803" i="35"/>
  <c r="M802" i="35"/>
  <c r="L802" i="35"/>
  <c r="J802" i="35"/>
  <c r="H802" i="35"/>
  <c r="M801" i="35"/>
  <c r="L801" i="35"/>
  <c r="J801" i="35"/>
  <c r="H801" i="35"/>
  <c r="M800" i="35"/>
  <c r="L800" i="35"/>
  <c r="J800" i="35"/>
  <c r="H800" i="35"/>
  <c r="M799" i="35"/>
  <c r="L799" i="35"/>
  <c r="J799" i="35"/>
  <c r="H799" i="35"/>
  <c r="M798" i="35"/>
  <c r="L798" i="35"/>
  <c r="J798" i="35"/>
  <c r="H798" i="35"/>
  <c r="M797" i="35"/>
  <c r="L797" i="35"/>
  <c r="J797" i="35"/>
  <c r="H797" i="35"/>
  <c r="M796" i="35"/>
  <c r="L796" i="35"/>
  <c r="J796" i="35"/>
  <c r="H796" i="35"/>
  <c r="M795" i="35"/>
  <c r="L795" i="35"/>
  <c r="J795" i="35"/>
  <c r="H795" i="35"/>
  <c r="M794" i="35"/>
  <c r="L794" i="35"/>
  <c r="J794" i="35"/>
  <c r="H794" i="35"/>
  <c r="M793" i="35"/>
  <c r="L793" i="35"/>
  <c r="J793" i="35"/>
  <c r="H793" i="35"/>
  <c r="M792" i="35"/>
  <c r="L792" i="35"/>
  <c r="J792" i="35"/>
  <c r="H792" i="35"/>
  <c r="M791" i="35"/>
  <c r="L791" i="35"/>
  <c r="N791" i="35" s="1"/>
  <c r="O791" i="35" s="1"/>
  <c r="J791" i="35"/>
  <c r="H791" i="35"/>
  <c r="M790" i="35"/>
  <c r="L790" i="35"/>
  <c r="J790" i="35"/>
  <c r="H790" i="35"/>
  <c r="M789" i="35"/>
  <c r="L789" i="35"/>
  <c r="J789" i="35"/>
  <c r="H789" i="35"/>
  <c r="M788" i="35"/>
  <c r="L788" i="35"/>
  <c r="J788" i="35"/>
  <c r="H788" i="35"/>
  <c r="M787" i="35"/>
  <c r="L787" i="35"/>
  <c r="N787" i="35" s="1"/>
  <c r="O787" i="35" s="1"/>
  <c r="J787" i="35"/>
  <c r="H787" i="35"/>
  <c r="M786" i="35"/>
  <c r="L786" i="35"/>
  <c r="J786" i="35"/>
  <c r="H786" i="35"/>
  <c r="M785" i="35"/>
  <c r="L785" i="35"/>
  <c r="J785" i="35"/>
  <c r="H785" i="35"/>
  <c r="M784" i="35"/>
  <c r="L784" i="35"/>
  <c r="J784" i="35"/>
  <c r="H784" i="35"/>
  <c r="N783" i="35"/>
  <c r="M783" i="35"/>
  <c r="L783" i="35"/>
  <c r="J783" i="35"/>
  <c r="H783" i="35"/>
  <c r="M782" i="35"/>
  <c r="L782" i="35"/>
  <c r="J782" i="35"/>
  <c r="H782" i="35"/>
  <c r="M781" i="35"/>
  <c r="L781" i="35"/>
  <c r="N781" i="35" s="1"/>
  <c r="J781" i="35"/>
  <c r="H781" i="35"/>
  <c r="M780" i="35"/>
  <c r="L780" i="35"/>
  <c r="J780" i="35"/>
  <c r="H780" i="35"/>
  <c r="M779" i="35"/>
  <c r="L779" i="35"/>
  <c r="J779" i="35"/>
  <c r="H779" i="35"/>
  <c r="M778" i="35"/>
  <c r="L778" i="35"/>
  <c r="J778" i="35"/>
  <c r="H778" i="35"/>
  <c r="N777" i="35"/>
  <c r="O777" i="35" s="1"/>
  <c r="M777" i="35"/>
  <c r="L777" i="35"/>
  <c r="J777" i="35"/>
  <c r="H777" i="35"/>
  <c r="M776" i="35"/>
  <c r="L776" i="35"/>
  <c r="J776" i="35"/>
  <c r="H776" i="35"/>
  <c r="M775" i="35"/>
  <c r="L775" i="35"/>
  <c r="J775" i="35"/>
  <c r="N775" i="35" s="1"/>
  <c r="H775" i="35"/>
  <c r="M774" i="35"/>
  <c r="L774" i="35"/>
  <c r="N774" i="35" s="1"/>
  <c r="J774" i="35"/>
  <c r="H774" i="35"/>
  <c r="M773" i="35"/>
  <c r="L773" i="35"/>
  <c r="J773" i="35"/>
  <c r="H773" i="35"/>
  <c r="M772" i="35"/>
  <c r="L772" i="35"/>
  <c r="J772" i="35"/>
  <c r="H772" i="35"/>
  <c r="M771" i="35"/>
  <c r="L771" i="35"/>
  <c r="J771" i="35"/>
  <c r="N771" i="35" s="1"/>
  <c r="H771" i="35"/>
  <c r="O771" i="35" s="1"/>
  <c r="M770" i="35"/>
  <c r="L770" i="35"/>
  <c r="J770" i="35"/>
  <c r="H770" i="35"/>
  <c r="M769" i="35"/>
  <c r="L769" i="35"/>
  <c r="N769" i="35" s="1"/>
  <c r="O769" i="35" s="1"/>
  <c r="J769" i="35"/>
  <c r="H769" i="35"/>
  <c r="M768" i="35"/>
  <c r="L768" i="35"/>
  <c r="J768" i="35"/>
  <c r="H768" i="35"/>
  <c r="M767" i="35"/>
  <c r="L767" i="35"/>
  <c r="J767" i="35"/>
  <c r="H767" i="35"/>
  <c r="M766" i="35"/>
  <c r="L766" i="35"/>
  <c r="N766" i="35" s="1"/>
  <c r="O766" i="35" s="1"/>
  <c r="J766" i="35"/>
  <c r="H766" i="35"/>
  <c r="M765" i="35"/>
  <c r="L765" i="35"/>
  <c r="N765" i="35" s="1"/>
  <c r="J765" i="35"/>
  <c r="H765" i="35"/>
  <c r="M764" i="35"/>
  <c r="L764" i="35"/>
  <c r="J764" i="35"/>
  <c r="H764" i="35"/>
  <c r="N763" i="35"/>
  <c r="O763" i="35" s="1"/>
  <c r="M763" i="35"/>
  <c r="L763" i="35"/>
  <c r="J763" i="35"/>
  <c r="H763" i="35"/>
  <c r="M762" i="35"/>
  <c r="L762" i="35"/>
  <c r="N762" i="35" s="1"/>
  <c r="O762" i="35" s="1"/>
  <c r="J762" i="35"/>
  <c r="H762" i="35"/>
  <c r="M761" i="35"/>
  <c r="L761" i="35"/>
  <c r="J761" i="35"/>
  <c r="N761" i="35" s="1"/>
  <c r="H761" i="35"/>
  <c r="M760" i="35"/>
  <c r="L760" i="35"/>
  <c r="J760" i="35"/>
  <c r="H760" i="35"/>
  <c r="M759" i="35"/>
  <c r="L759" i="35"/>
  <c r="J759" i="35"/>
  <c r="H759" i="35"/>
  <c r="M758" i="35"/>
  <c r="L758" i="35"/>
  <c r="N758" i="35" s="1"/>
  <c r="O758" i="35" s="1"/>
  <c r="J758" i="35"/>
  <c r="H758" i="35"/>
  <c r="M757" i="35"/>
  <c r="L757" i="35"/>
  <c r="J757" i="35"/>
  <c r="H757" i="35"/>
  <c r="M756" i="35"/>
  <c r="L756" i="35"/>
  <c r="J756" i="35"/>
  <c r="H756" i="35"/>
  <c r="M755" i="35"/>
  <c r="L755" i="35"/>
  <c r="N755" i="35" s="1"/>
  <c r="O755" i="35" s="1"/>
  <c r="J755" i="35"/>
  <c r="H755" i="35"/>
  <c r="M754" i="35"/>
  <c r="L754" i="35"/>
  <c r="N754" i="35" s="1"/>
  <c r="J754" i="35"/>
  <c r="H754" i="35"/>
  <c r="M753" i="35"/>
  <c r="L753" i="35"/>
  <c r="J753" i="35"/>
  <c r="H753" i="35"/>
  <c r="M752" i="35"/>
  <c r="L752" i="35"/>
  <c r="J752" i="35"/>
  <c r="N752" i="35" s="1"/>
  <c r="O752" i="35" s="1"/>
  <c r="H752" i="35"/>
  <c r="M751" i="35"/>
  <c r="L751" i="35"/>
  <c r="J751" i="35"/>
  <c r="H751" i="35"/>
  <c r="M750" i="35"/>
  <c r="L750" i="35"/>
  <c r="J750" i="35"/>
  <c r="H750" i="35"/>
  <c r="M749" i="35"/>
  <c r="L749" i="35"/>
  <c r="J749" i="35"/>
  <c r="H749" i="35"/>
  <c r="M748" i="35"/>
  <c r="L748" i="35"/>
  <c r="J748" i="35"/>
  <c r="H748" i="35"/>
  <c r="N747" i="35"/>
  <c r="O747" i="35" s="1"/>
  <c r="M747" i="35"/>
  <c r="L747" i="35"/>
  <c r="J747" i="35"/>
  <c r="H747" i="35"/>
  <c r="M746" i="35"/>
  <c r="L746" i="35"/>
  <c r="J746" i="35"/>
  <c r="H746" i="35"/>
  <c r="M745" i="35"/>
  <c r="L745" i="35"/>
  <c r="J745" i="35"/>
  <c r="H745" i="35"/>
  <c r="M744" i="35"/>
  <c r="L744" i="35"/>
  <c r="J744" i="35"/>
  <c r="N744" i="35" s="1"/>
  <c r="H744" i="35"/>
  <c r="M743" i="35"/>
  <c r="L743" i="35"/>
  <c r="J743" i="35"/>
  <c r="N743" i="35" s="1"/>
  <c r="O743" i="35" s="1"/>
  <c r="H743" i="35"/>
  <c r="M742" i="35"/>
  <c r="L742" i="35"/>
  <c r="J742" i="35"/>
  <c r="H742" i="35"/>
  <c r="M741" i="35"/>
  <c r="L741" i="35"/>
  <c r="N741" i="35" s="1"/>
  <c r="J741" i="35"/>
  <c r="H741" i="35"/>
  <c r="M740" i="35"/>
  <c r="L740" i="35"/>
  <c r="J740" i="35"/>
  <c r="H740" i="35"/>
  <c r="M739" i="35"/>
  <c r="L739" i="35"/>
  <c r="J739" i="35"/>
  <c r="N739" i="35" s="1"/>
  <c r="H739" i="35"/>
  <c r="M738" i="35"/>
  <c r="L738" i="35"/>
  <c r="N738" i="35" s="1"/>
  <c r="J738" i="35"/>
  <c r="H738" i="35"/>
  <c r="M737" i="35"/>
  <c r="L737" i="35"/>
  <c r="J737" i="35"/>
  <c r="H737" i="35"/>
  <c r="M736" i="35"/>
  <c r="L736" i="35"/>
  <c r="J736" i="35"/>
  <c r="H736" i="35"/>
  <c r="M735" i="35"/>
  <c r="L735" i="35"/>
  <c r="J735" i="35"/>
  <c r="N735" i="35" s="1"/>
  <c r="O735" i="35" s="1"/>
  <c r="H735" i="35"/>
  <c r="M734" i="35"/>
  <c r="L734" i="35"/>
  <c r="N734" i="35" s="1"/>
  <c r="O734" i="35" s="1"/>
  <c r="J734" i="35"/>
  <c r="H734" i="35"/>
  <c r="M733" i="35"/>
  <c r="L733" i="35"/>
  <c r="J733" i="35"/>
  <c r="H733" i="35"/>
  <c r="M732" i="35"/>
  <c r="L732" i="35"/>
  <c r="J732" i="35"/>
  <c r="H732" i="35"/>
  <c r="M731" i="35"/>
  <c r="L731" i="35"/>
  <c r="J731" i="35"/>
  <c r="N731" i="35" s="1"/>
  <c r="H731" i="35"/>
  <c r="M730" i="35"/>
  <c r="L730" i="35"/>
  <c r="J730" i="35"/>
  <c r="H730" i="35"/>
  <c r="M729" i="35"/>
  <c r="L729" i="35"/>
  <c r="N729" i="35" s="1"/>
  <c r="O729" i="35" s="1"/>
  <c r="J729" i="35"/>
  <c r="H729" i="35"/>
  <c r="M728" i="35"/>
  <c r="L728" i="35"/>
  <c r="J728" i="35"/>
  <c r="H728" i="35"/>
  <c r="M727" i="35"/>
  <c r="L727" i="35"/>
  <c r="N727" i="35" s="1"/>
  <c r="O727" i="35" s="1"/>
  <c r="J727" i="35"/>
  <c r="H727" i="35"/>
  <c r="M726" i="35"/>
  <c r="L726" i="35"/>
  <c r="J726" i="35"/>
  <c r="H726" i="35"/>
  <c r="M725" i="35"/>
  <c r="L725" i="35"/>
  <c r="J725" i="35"/>
  <c r="H725" i="35"/>
  <c r="M724" i="35"/>
  <c r="L724" i="35"/>
  <c r="J724" i="35"/>
  <c r="H724" i="35"/>
  <c r="N723" i="35"/>
  <c r="O723" i="35" s="1"/>
  <c r="M723" i="35"/>
  <c r="L723" i="35"/>
  <c r="J723" i="35"/>
  <c r="H723" i="35"/>
  <c r="M722" i="35"/>
  <c r="L722" i="35"/>
  <c r="J722" i="35"/>
  <c r="H722" i="35"/>
  <c r="M721" i="35"/>
  <c r="L721" i="35"/>
  <c r="J721" i="35"/>
  <c r="H721" i="35"/>
  <c r="M720" i="35"/>
  <c r="L720" i="35"/>
  <c r="J720" i="35"/>
  <c r="N720" i="35" s="1"/>
  <c r="H720" i="35"/>
  <c r="N719" i="35"/>
  <c r="O719" i="35" s="1"/>
  <c r="M719" i="35"/>
  <c r="L719" i="35"/>
  <c r="J719" i="35"/>
  <c r="H719" i="35"/>
  <c r="M718" i="35"/>
  <c r="L718" i="35"/>
  <c r="N718" i="35" s="1"/>
  <c r="O718" i="35" s="1"/>
  <c r="J718" i="35"/>
  <c r="H718" i="35"/>
  <c r="M717" i="35"/>
  <c r="L717" i="35"/>
  <c r="J717" i="35"/>
  <c r="H717" i="35"/>
  <c r="M716" i="35"/>
  <c r="L716" i="35"/>
  <c r="J716" i="35"/>
  <c r="H716" i="35"/>
  <c r="M715" i="35"/>
  <c r="L715" i="35"/>
  <c r="J715" i="35"/>
  <c r="H715" i="35"/>
  <c r="M714" i="35"/>
  <c r="L714" i="35"/>
  <c r="N714" i="35" s="1"/>
  <c r="O714" i="35" s="1"/>
  <c r="J714" i="35"/>
  <c r="H714" i="35"/>
  <c r="M713" i="35"/>
  <c r="L713" i="35"/>
  <c r="J713" i="35"/>
  <c r="H713" i="35"/>
  <c r="M712" i="35"/>
  <c r="L712" i="35"/>
  <c r="J712" i="35"/>
  <c r="H712" i="35"/>
  <c r="M711" i="35"/>
  <c r="L711" i="35"/>
  <c r="J711" i="35"/>
  <c r="H711" i="35"/>
  <c r="M710" i="35"/>
  <c r="L710" i="35"/>
  <c r="J710" i="35"/>
  <c r="H710" i="35"/>
  <c r="M709" i="35"/>
  <c r="L709" i="35"/>
  <c r="J709" i="35"/>
  <c r="H709" i="35"/>
  <c r="M708" i="35"/>
  <c r="L708" i="35"/>
  <c r="J708" i="35"/>
  <c r="H708" i="35"/>
  <c r="M707" i="35"/>
  <c r="L707" i="35"/>
  <c r="J707" i="35"/>
  <c r="N707" i="35" s="1"/>
  <c r="O707" i="35" s="1"/>
  <c r="H707" i="35"/>
  <c r="M706" i="35"/>
  <c r="L706" i="35"/>
  <c r="J706" i="35"/>
  <c r="H706" i="35"/>
  <c r="N705" i="35"/>
  <c r="O705" i="35" s="1"/>
  <c r="M705" i="35"/>
  <c r="L705" i="35"/>
  <c r="J705" i="35"/>
  <c r="H705" i="35"/>
  <c r="M704" i="35"/>
  <c r="L704" i="35"/>
  <c r="J704" i="35"/>
  <c r="H704" i="35"/>
  <c r="M703" i="35"/>
  <c r="L703" i="35"/>
  <c r="J703" i="35"/>
  <c r="H703" i="35"/>
  <c r="M702" i="35"/>
  <c r="L702" i="35"/>
  <c r="J702" i="35"/>
  <c r="N702" i="35" s="1"/>
  <c r="O702" i="35" s="1"/>
  <c r="H702" i="35"/>
  <c r="M701" i="35"/>
  <c r="L701" i="35"/>
  <c r="J701" i="35"/>
  <c r="H701" i="35"/>
  <c r="M700" i="35"/>
  <c r="L700" i="35"/>
  <c r="J700" i="35"/>
  <c r="H700" i="35"/>
  <c r="M699" i="35"/>
  <c r="L699" i="35"/>
  <c r="J699" i="35"/>
  <c r="H699" i="35"/>
  <c r="M698" i="35"/>
  <c r="L698" i="35"/>
  <c r="J698" i="35"/>
  <c r="H698" i="35"/>
  <c r="M697" i="35"/>
  <c r="L697" i="35"/>
  <c r="J697" i="35"/>
  <c r="H697" i="35"/>
  <c r="M696" i="35"/>
  <c r="L696" i="35"/>
  <c r="J696" i="35"/>
  <c r="N696" i="35" s="1"/>
  <c r="H696" i="35"/>
  <c r="M695" i="35"/>
  <c r="L695" i="35"/>
  <c r="J695" i="35"/>
  <c r="H695" i="35"/>
  <c r="M694" i="35"/>
  <c r="L694" i="35"/>
  <c r="J694" i="35"/>
  <c r="H694" i="35"/>
  <c r="M693" i="35"/>
  <c r="L693" i="35"/>
  <c r="J693" i="35"/>
  <c r="H693" i="35"/>
  <c r="M692" i="35"/>
  <c r="L692" i="35"/>
  <c r="J692" i="35"/>
  <c r="H692" i="35"/>
  <c r="M691" i="35"/>
  <c r="L691" i="35"/>
  <c r="J691" i="35"/>
  <c r="H691" i="35"/>
  <c r="M690" i="35"/>
  <c r="L690" i="35"/>
  <c r="J690" i="35"/>
  <c r="H690" i="35"/>
  <c r="M689" i="35"/>
  <c r="L689" i="35"/>
  <c r="J689" i="35"/>
  <c r="H689" i="35"/>
  <c r="M688" i="35"/>
  <c r="L688" i="35"/>
  <c r="J688" i="35"/>
  <c r="N688" i="35" s="1"/>
  <c r="H688" i="35"/>
  <c r="M687" i="35"/>
  <c r="L687" i="35"/>
  <c r="J687" i="35"/>
  <c r="H687" i="35"/>
  <c r="M686" i="35"/>
  <c r="L686" i="35"/>
  <c r="J686" i="35"/>
  <c r="H686" i="35"/>
  <c r="M685" i="35"/>
  <c r="L685" i="35"/>
  <c r="J685" i="35"/>
  <c r="H685" i="35"/>
  <c r="M684" i="35"/>
  <c r="L684" i="35"/>
  <c r="J684" i="35"/>
  <c r="H684" i="35"/>
  <c r="M683" i="35"/>
  <c r="L683" i="35"/>
  <c r="N683" i="35" s="1"/>
  <c r="O683" i="35" s="1"/>
  <c r="J683" i="35"/>
  <c r="H683" i="35"/>
  <c r="M682" i="35"/>
  <c r="L682" i="35"/>
  <c r="N682" i="35" s="1"/>
  <c r="O682" i="35" s="1"/>
  <c r="J682" i="35"/>
  <c r="H682" i="35"/>
  <c r="M681" i="35"/>
  <c r="L681" i="35"/>
  <c r="N681" i="35" s="1"/>
  <c r="J681" i="35"/>
  <c r="H681" i="35"/>
  <c r="M680" i="35"/>
  <c r="L680" i="35"/>
  <c r="J680" i="35"/>
  <c r="H680" i="35"/>
  <c r="M679" i="35"/>
  <c r="L679" i="35"/>
  <c r="J679" i="35"/>
  <c r="H679" i="35"/>
  <c r="M678" i="35"/>
  <c r="L678" i="35"/>
  <c r="N678" i="35" s="1"/>
  <c r="O678" i="35" s="1"/>
  <c r="J678" i="35"/>
  <c r="H678" i="35"/>
  <c r="M677" i="35"/>
  <c r="L677" i="35"/>
  <c r="J677" i="35"/>
  <c r="H677" i="35"/>
  <c r="M676" i="35"/>
  <c r="L676" i="35"/>
  <c r="J676" i="35"/>
  <c r="H676" i="35"/>
  <c r="M675" i="35"/>
  <c r="L675" i="35"/>
  <c r="J675" i="35"/>
  <c r="H675" i="35"/>
  <c r="M674" i="35"/>
  <c r="L674" i="35"/>
  <c r="J674" i="35"/>
  <c r="H674" i="35"/>
  <c r="M673" i="35"/>
  <c r="L673" i="35"/>
  <c r="J673" i="35"/>
  <c r="H673" i="35"/>
  <c r="M672" i="35"/>
  <c r="L672" i="35"/>
  <c r="J672" i="35"/>
  <c r="N672" i="35" s="1"/>
  <c r="H672" i="35"/>
  <c r="O672" i="35" s="1"/>
  <c r="M671" i="35"/>
  <c r="L671" i="35"/>
  <c r="N671" i="35" s="1"/>
  <c r="J671" i="35"/>
  <c r="H671" i="35"/>
  <c r="M670" i="35"/>
  <c r="L670" i="35"/>
  <c r="J670" i="35"/>
  <c r="H670" i="35"/>
  <c r="M669" i="35"/>
  <c r="L669" i="35"/>
  <c r="J669" i="35"/>
  <c r="H669" i="35"/>
  <c r="M668" i="35"/>
  <c r="L668" i="35"/>
  <c r="J668" i="35"/>
  <c r="H668" i="35"/>
  <c r="M667" i="35"/>
  <c r="L667" i="35"/>
  <c r="J667" i="35"/>
  <c r="N667" i="35" s="1"/>
  <c r="O667" i="35" s="1"/>
  <c r="H667" i="35"/>
  <c r="M666" i="35"/>
  <c r="L666" i="35"/>
  <c r="J666" i="35"/>
  <c r="H666" i="35"/>
  <c r="M665" i="35"/>
  <c r="L665" i="35"/>
  <c r="J665" i="35"/>
  <c r="H665" i="35"/>
  <c r="M664" i="35"/>
  <c r="L664" i="35"/>
  <c r="J664" i="35"/>
  <c r="H664" i="35"/>
  <c r="M663" i="35"/>
  <c r="L663" i="35"/>
  <c r="J663" i="35"/>
  <c r="N663" i="35" s="1"/>
  <c r="H663" i="35"/>
  <c r="M662" i="35"/>
  <c r="L662" i="35"/>
  <c r="J662" i="35"/>
  <c r="H662" i="35"/>
  <c r="M661" i="35"/>
  <c r="L661" i="35"/>
  <c r="J661" i="35"/>
  <c r="H661" i="35"/>
  <c r="M660" i="35"/>
  <c r="L660" i="35"/>
  <c r="J660" i="35"/>
  <c r="H660" i="35"/>
  <c r="M659" i="35"/>
  <c r="L659" i="35"/>
  <c r="J659" i="35"/>
  <c r="N659" i="35" s="1"/>
  <c r="H659" i="35"/>
  <c r="M658" i="35"/>
  <c r="L658" i="35"/>
  <c r="N658" i="35" s="1"/>
  <c r="J658" i="35"/>
  <c r="H658" i="35"/>
  <c r="M657" i="35"/>
  <c r="L657" i="35"/>
  <c r="J657" i="35"/>
  <c r="H657" i="35"/>
  <c r="M656" i="35"/>
  <c r="L656" i="35"/>
  <c r="J656" i="35"/>
  <c r="H656" i="35"/>
  <c r="M655" i="35"/>
  <c r="L655" i="35"/>
  <c r="J655" i="35"/>
  <c r="N655" i="35" s="1"/>
  <c r="H655" i="35"/>
  <c r="M654" i="35"/>
  <c r="L654" i="35"/>
  <c r="J654" i="35"/>
  <c r="H654" i="35"/>
  <c r="M653" i="35"/>
  <c r="L653" i="35"/>
  <c r="J653" i="35"/>
  <c r="H653" i="35"/>
  <c r="M652" i="35"/>
  <c r="L652" i="35"/>
  <c r="N652" i="35" s="1"/>
  <c r="O652" i="35" s="1"/>
  <c r="J652" i="35"/>
  <c r="H652" i="35"/>
  <c r="M651" i="35"/>
  <c r="L651" i="35"/>
  <c r="J651" i="35"/>
  <c r="N651" i="35" s="1"/>
  <c r="O651" i="35" s="1"/>
  <c r="H651" i="35"/>
  <c r="M650" i="35"/>
  <c r="L650" i="35"/>
  <c r="J650" i="35"/>
  <c r="H650" i="35"/>
  <c r="M649" i="35"/>
  <c r="L649" i="35"/>
  <c r="J649" i="35"/>
  <c r="H649" i="35"/>
  <c r="M648" i="35"/>
  <c r="L648" i="35"/>
  <c r="N648" i="35" s="1"/>
  <c r="J648" i="35"/>
  <c r="H648" i="35"/>
  <c r="M647" i="35"/>
  <c r="L647" i="35"/>
  <c r="J647" i="35"/>
  <c r="N647" i="35" s="1"/>
  <c r="O647" i="35" s="1"/>
  <c r="H647" i="35"/>
  <c r="M646" i="35"/>
  <c r="L646" i="35"/>
  <c r="J646" i="35"/>
  <c r="H646" i="35"/>
  <c r="M645" i="35"/>
  <c r="L645" i="35"/>
  <c r="J645" i="35"/>
  <c r="H645" i="35"/>
  <c r="M644" i="35"/>
  <c r="L644" i="35"/>
  <c r="J644" i="35"/>
  <c r="H644" i="35"/>
  <c r="M643" i="35"/>
  <c r="L643" i="35"/>
  <c r="J643" i="35"/>
  <c r="N643" i="35" s="1"/>
  <c r="O643" i="35" s="1"/>
  <c r="H643" i="35"/>
  <c r="M642" i="35"/>
  <c r="L642" i="35"/>
  <c r="J642" i="35"/>
  <c r="H642" i="35"/>
  <c r="M641" i="35"/>
  <c r="L641" i="35"/>
  <c r="J641" i="35"/>
  <c r="H641" i="35"/>
  <c r="M640" i="35"/>
  <c r="L640" i="35"/>
  <c r="J640" i="35"/>
  <c r="H640" i="35"/>
  <c r="M639" i="35"/>
  <c r="L639" i="35"/>
  <c r="J639" i="35"/>
  <c r="N639" i="35" s="1"/>
  <c r="O639" i="35" s="1"/>
  <c r="H639" i="35"/>
  <c r="M638" i="35"/>
  <c r="L638" i="35"/>
  <c r="J638" i="35"/>
  <c r="H638" i="35"/>
  <c r="M637" i="35"/>
  <c r="L637" i="35"/>
  <c r="J637" i="35"/>
  <c r="H637" i="35"/>
  <c r="M636" i="35"/>
  <c r="L636" i="35"/>
  <c r="J636" i="35"/>
  <c r="H636" i="35"/>
  <c r="M635" i="35"/>
  <c r="L635" i="35"/>
  <c r="N635" i="35" s="1"/>
  <c r="O635" i="35" s="1"/>
  <c r="J635" i="35"/>
  <c r="H635" i="35"/>
  <c r="M634" i="35"/>
  <c r="L634" i="35"/>
  <c r="N634" i="35" s="1"/>
  <c r="O634" i="35" s="1"/>
  <c r="J634" i="35"/>
  <c r="H634" i="35"/>
  <c r="M633" i="35"/>
  <c r="L633" i="35"/>
  <c r="N633" i="35" s="1"/>
  <c r="J633" i="35"/>
  <c r="H633" i="35"/>
  <c r="M632" i="35"/>
  <c r="L632" i="35"/>
  <c r="J632" i="35"/>
  <c r="H632" i="35"/>
  <c r="M631" i="35"/>
  <c r="L631" i="35"/>
  <c r="J631" i="35"/>
  <c r="H631" i="35"/>
  <c r="M630" i="35"/>
  <c r="L630" i="35"/>
  <c r="N630" i="35" s="1"/>
  <c r="O630" i="35" s="1"/>
  <c r="J630" i="35"/>
  <c r="H630" i="35"/>
  <c r="M629" i="35"/>
  <c r="L629" i="35"/>
  <c r="J629" i="35"/>
  <c r="H629" i="35"/>
  <c r="M628" i="35"/>
  <c r="L628" i="35"/>
  <c r="J628" i="35"/>
  <c r="H628" i="35"/>
  <c r="M627" i="35"/>
  <c r="L627" i="35"/>
  <c r="J627" i="35"/>
  <c r="H627" i="35"/>
  <c r="M626" i="35"/>
  <c r="L626" i="35"/>
  <c r="N626" i="35" s="1"/>
  <c r="O626" i="35" s="1"/>
  <c r="J626" i="35"/>
  <c r="H626" i="35"/>
  <c r="M625" i="35"/>
  <c r="L625" i="35"/>
  <c r="J625" i="35"/>
  <c r="H625" i="35"/>
  <c r="M624" i="35"/>
  <c r="L624" i="35"/>
  <c r="J624" i="35"/>
  <c r="H624" i="35"/>
  <c r="M623" i="35"/>
  <c r="L623" i="35"/>
  <c r="J623" i="35"/>
  <c r="H623" i="35"/>
  <c r="M622" i="35"/>
  <c r="L622" i="35"/>
  <c r="N622" i="35" s="1"/>
  <c r="O622" i="35" s="1"/>
  <c r="J622" i="35"/>
  <c r="H622" i="35"/>
  <c r="M621" i="35"/>
  <c r="L621" i="35"/>
  <c r="J621" i="35"/>
  <c r="H621" i="35"/>
  <c r="M620" i="35"/>
  <c r="L620" i="35"/>
  <c r="N620" i="35" s="1"/>
  <c r="O620" i="35" s="1"/>
  <c r="J620" i="35"/>
  <c r="H620" i="35"/>
  <c r="M619" i="35"/>
  <c r="L619" i="35"/>
  <c r="N619" i="35" s="1"/>
  <c r="O619" i="35" s="1"/>
  <c r="J619" i="35"/>
  <c r="H619" i="35"/>
  <c r="M618" i="35"/>
  <c r="L618" i="35"/>
  <c r="N618" i="35" s="1"/>
  <c r="J618" i="35"/>
  <c r="H618" i="35"/>
  <c r="M617" i="35"/>
  <c r="L617" i="35"/>
  <c r="J617" i="35"/>
  <c r="H617" i="35"/>
  <c r="M616" i="35"/>
  <c r="L616" i="35"/>
  <c r="J616" i="35"/>
  <c r="H616" i="35"/>
  <c r="M615" i="35"/>
  <c r="L615" i="35"/>
  <c r="J615" i="35"/>
  <c r="H615" i="35"/>
  <c r="M614" i="35"/>
  <c r="L614" i="35"/>
  <c r="N614" i="35" s="1"/>
  <c r="J614" i="35"/>
  <c r="H614" i="35"/>
  <c r="M613" i="35"/>
  <c r="L613" i="35"/>
  <c r="J613" i="35"/>
  <c r="H613" i="35"/>
  <c r="N612" i="35"/>
  <c r="M612" i="35"/>
  <c r="L612" i="35"/>
  <c r="J612" i="35"/>
  <c r="H612" i="35"/>
  <c r="N611" i="35"/>
  <c r="O611" i="35" s="1"/>
  <c r="M611" i="35"/>
  <c r="L611" i="35"/>
  <c r="J611" i="35"/>
  <c r="H611" i="35"/>
  <c r="M610" i="35"/>
  <c r="L610" i="35"/>
  <c r="J610" i="35"/>
  <c r="H610" i="35"/>
  <c r="M609" i="35"/>
  <c r="L609" i="35"/>
  <c r="J609" i="35"/>
  <c r="H609" i="35"/>
  <c r="M608" i="35"/>
  <c r="L608" i="35"/>
  <c r="J608" i="35"/>
  <c r="H608" i="35"/>
  <c r="M607" i="35"/>
  <c r="L607" i="35"/>
  <c r="J607" i="35"/>
  <c r="H607" i="35"/>
  <c r="M606" i="35"/>
  <c r="L606" i="35"/>
  <c r="J606" i="35"/>
  <c r="H606" i="35"/>
  <c r="M605" i="35"/>
  <c r="L605" i="35"/>
  <c r="J605" i="35"/>
  <c r="N605" i="35" s="1"/>
  <c r="O605" i="35" s="1"/>
  <c r="H605" i="35"/>
  <c r="M604" i="35"/>
  <c r="L604" i="35"/>
  <c r="J604" i="35"/>
  <c r="N604" i="35" s="1"/>
  <c r="H604" i="35"/>
  <c r="M603" i="35"/>
  <c r="L603" i="35"/>
  <c r="N603" i="35" s="1"/>
  <c r="J603" i="35"/>
  <c r="H603" i="35"/>
  <c r="M602" i="35"/>
  <c r="L602" i="35"/>
  <c r="J602" i="35"/>
  <c r="H602" i="35"/>
  <c r="M601" i="35"/>
  <c r="L601" i="35"/>
  <c r="J601" i="35"/>
  <c r="H601" i="35"/>
  <c r="M600" i="35"/>
  <c r="L600" i="35"/>
  <c r="J600" i="35"/>
  <c r="H600" i="35"/>
  <c r="M599" i="35"/>
  <c r="L599" i="35"/>
  <c r="J599" i="35"/>
  <c r="H599" i="35"/>
  <c r="M598" i="35"/>
  <c r="L598" i="35"/>
  <c r="J598" i="35"/>
  <c r="H598" i="35"/>
  <c r="M597" i="35"/>
  <c r="L597" i="35"/>
  <c r="J597" i="35"/>
  <c r="N597" i="35" s="1"/>
  <c r="H597" i="35"/>
  <c r="M596" i="35"/>
  <c r="L596" i="35"/>
  <c r="J596" i="35"/>
  <c r="H596" i="35"/>
  <c r="M595" i="35"/>
  <c r="L595" i="35"/>
  <c r="J595" i="35"/>
  <c r="H595" i="35"/>
  <c r="M594" i="35"/>
  <c r="L594" i="35"/>
  <c r="J594" i="35"/>
  <c r="H594" i="35"/>
  <c r="M593" i="35"/>
  <c r="L593" i="35"/>
  <c r="J593" i="35"/>
  <c r="H593" i="35"/>
  <c r="M592" i="35"/>
  <c r="L592" i="35"/>
  <c r="J592" i="35"/>
  <c r="H592" i="35"/>
  <c r="M591" i="35"/>
  <c r="L591" i="35"/>
  <c r="J591" i="35"/>
  <c r="N591" i="35" s="1"/>
  <c r="H591" i="35"/>
  <c r="M590" i="35"/>
  <c r="L590" i="35"/>
  <c r="J590" i="35"/>
  <c r="H590" i="35"/>
  <c r="M589" i="35"/>
  <c r="L589" i="35"/>
  <c r="J589" i="35"/>
  <c r="H589" i="35"/>
  <c r="M588" i="35"/>
  <c r="L588" i="35"/>
  <c r="N588" i="35" s="1"/>
  <c r="O588" i="35" s="1"/>
  <c r="J588" i="35"/>
  <c r="H588" i="35"/>
  <c r="M587" i="35"/>
  <c r="L587" i="35"/>
  <c r="J587" i="35"/>
  <c r="N587" i="35" s="1"/>
  <c r="O587" i="35" s="1"/>
  <c r="H587" i="35"/>
  <c r="M586" i="35"/>
  <c r="L586" i="35"/>
  <c r="J586" i="35"/>
  <c r="H586" i="35"/>
  <c r="M585" i="35"/>
  <c r="L585" i="35"/>
  <c r="N585" i="35" s="1"/>
  <c r="O585" i="35" s="1"/>
  <c r="J585" i="35"/>
  <c r="H585" i="35"/>
  <c r="M584" i="35"/>
  <c r="L584" i="35"/>
  <c r="J584" i="35"/>
  <c r="H584" i="35"/>
  <c r="M583" i="35"/>
  <c r="L583" i="35"/>
  <c r="J583" i="35"/>
  <c r="N583" i="35" s="1"/>
  <c r="O583" i="35" s="1"/>
  <c r="H583" i="35"/>
  <c r="M582" i="35"/>
  <c r="L582" i="35"/>
  <c r="J582" i="35"/>
  <c r="H582" i="35"/>
  <c r="M581" i="35"/>
  <c r="L581" i="35"/>
  <c r="J581" i="35"/>
  <c r="H581" i="35"/>
  <c r="M580" i="35"/>
  <c r="L580" i="35"/>
  <c r="J580" i="35"/>
  <c r="N580" i="35" s="1"/>
  <c r="O580" i="35" s="1"/>
  <c r="H580" i="35"/>
  <c r="M579" i="35"/>
  <c r="L579" i="35"/>
  <c r="J579" i="35"/>
  <c r="N579" i="35" s="1"/>
  <c r="O579" i="35" s="1"/>
  <c r="H579" i="35"/>
  <c r="M578" i="35"/>
  <c r="L578" i="35"/>
  <c r="J578" i="35"/>
  <c r="H578" i="35"/>
  <c r="M577" i="35"/>
  <c r="L577" i="35"/>
  <c r="N577" i="35" s="1"/>
  <c r="O577" i="35" s="1"/>
  <c r="J577" i="35"/>
  <c r="H577" i="35"/>
  <c r="M576" i="35"/>
  <c r="L576" i="35"/>
  <c r="J576" i="35"/>
  <c r="H576" i="35"/>
  <c r="M575" i="35"/>
  <c r="L575" i="35"/>
  <c r="J575" i="35"/>
  <c r="N575" i="35" s="1"/>
  <c r="O575" i="35" s="1"/>
  <c r="H575" i="35"/>
  <c r="M574" i="35"/>
  <c r="L574" i="35"/>
  <c r="J574" i="35"/>
  <c r="H574" i="35"/>
  <c r="M573" i="35"/>
  <c r="L573" i="35"/>
  <c r="J573" i="35"/>
  <c r="H573" i="35"/>
  <c r="M572" i="35"/>
  <c r="L572" i="35"/>
  <c r="J572" i="35"/>
  <c r="N572" i="35" s="1"/>
  <c r="O572" i="35" s="1"/>
  <c r="H572" i="35"/>
  <c r="M571" i="35"/>
  <c r="L571" i="35"/>
  <c r="N571" i="35" s="1"/>
  <c r="O571" i="35" s="1"/>
  <c r="J571" i="35"/>
  <c r="H571" i="35"/>
  <c r="M570" i="35"/>
  <c r="L570" i="35"/>
  <c r="N570" i="35" s="1"/>
  <c r="O570" i="35" s="1"/>
  <c r="J570" i="35"/>
  <c r="H570" i="35"/>
  <c r="M569" i="35"/>
  <c r="L569" i="35"/>
  <c r="N569" i="35" s="1"/>
  <c r="J569" i="35"/>
  <c r="H569" i="35"/>
  <c r="M568" i="35"/>
  <c r="L568" i="35"/>
  <c r="J568" i="35"/>
  <c r="H568" i="35"/>
  <c r="M567" i="35"/>
  <c r="L567" i="35"/>
  <c r="J567" i="35"/>
  <c r="H567" i="35"/>
  <c r="M566" i="35"/>
  <c r="L566" i="35"/>
  <c r="N566" i="35" s="1"/>
  <c r="O566" i="35" s="1"/>
  <c r="J566" i="35"/>
  <c r="H566" i="35"/>
  <c r="M565" i="35"/>
  <c r="L565" i="35"/>
  <c r="J565" i="35"/>
  <c r="H565" i="35"/>
  <c r="M564" i="35"/>
  <c r="L564" i="35"/>
  <c r="J564" i="35"/>
  <c r="H564" i="35"/>
  <c r="M563" i="35"/>
  <c r="L563" i="35"/>
  <c r="J563" i="35"/>
  <c r="H563" i="35"/>
  <c r="M562" i="35"/>
  <c r="L562" i="35"/>
  <c r="N562" i="35" s="1"/>
  <c r="J562" i="35"/>
  <c r="H562" i="35"/>
  <c r="M561" i="35"/>
  <c r="L561" i="35"/>
  <c r="J561" i="35"/>
  <c r="H561" i="35"/>
  <c r="M560" i="35"/>
  <c r="L560" i="35"/>
  <c r="J560" i="35"/>
  <c r="H560" i="35"/>
  <c r="M559" i="35"/>
  <c r="L559" i="35"/>
  <c r="J559" i="35"/>
  <c r="H559" i="35"/>
  <c r="M558" i="35"/>
  <c r="L558" i="35"/>
  <c r="N558" i="35" s="1"/>
  <c r="O558" i="35" s="1"/>
  <c r="J558" i="35"/>
  <c r="H558" i="35"/>
  <c r="M557" i="35"/>
  <c r="L557" i="35"/>
  <c r="J557" i="35"/>
  <c r="H557" i="35"/>
  <c r="M556" i="35"/>
  <c r="L556" i="35"/>
  <c r="N556" i="35" s="1"/>
  <c r="O556" i="35" s="1"/>
  <c r="J556" i="35"/>
  <c r="H556" i="35"/>
  <c r="M555" i="35"/>
  <c r="L555" i="35"/>
  <c r="N555" i="35" s="1"/>
  <c r="O555" i="35" s="1"/>
  <c r="J555" i="35"/>
  <c r="H555" i="35"/>
  <c r="M554" i="35"/>
  <c r="L554" i="35"/>
  <c r="N554" i="35" s="1"/>
  <c r="J554" i="35"/>
  <c r="H554" i="35"/>
  <c r="M553" i="35"/>
  <c r="L553" i="35"/>
  <c r="J553" i="35"/>
  <c r="H553" i="35"/>
  <c r="M552" i="35"/>
  <c r="L552" i="35"/>
  <c r="J552" i="35"/>
  <c r="H552" i="35"/>
  <c r="M551" i="35"/>
  <c r="L551" i="35"/>
  <c r="J551" i="35"/>
  <c r="H551" i="35"/>
  <c r="M550" i="35"/>
  <c r="L550" i="35"/>
  <c r="N550" i="35" s="1"/>
  <c r="J550" i="35"/>
  <c r="H550" i="35"/>
  <c r="M549" i="35"/>
  <c r="L549" i="35"/>
  <c r="J549" i="35"/>
  <c r="H549" i="35"/>
  <c r="N548" i="35"/>
  <c r="O548" i="35" s="1"/>
  <c r="M548" i="35"/>
  <c r="L548" i="35"/>
  <c r="J548" i="35"/>
  <c r="H548" i="35"/>
  <c r="N547" i="35"/>
  <c r="O547" i="35" s="1"/>
  <c r="M547" i="35"/>
  <c r="L547" i="35"/>
  <c r="J547" i="35"/>
  <c r="H547" i="35"/>
  <c r="M546" i="35"/>
  <c r="L546" i="35"/>
  <c r="J546" i="35"/>
  <c r="H546" i="35"/>
  <c r="M545" i="35"/>
  <c r="L545" i="35"/>
  <c r="J545" i="35"/>
  <c r="H545" i="35"/>
  <c r="M544" i="35"/>
  <c r="L544" i="35"/>
  <c r="N544" i="35" s="1"/>
  <c r="J544" i="35"/>
  <c r="H544" i="35"/>
  <c r="M543" i="35"/>
  <c r="L543" i="35"/>
  <c r="J543" i="35"/>
  <c r="H543" i="35"/>
  <c r="M542" i="35"/>
  <c r="L542" i="35"/>
  <c r="J542" i="35"/>
  <c r="H542" i="35"/>
  <c r="M541" i="35"/>
  <c r="L541" i="35"/>
  <c r="J541" i="35"/>
  <c r="N541" i="35" s="1"/>
  <c r="H541" i="35"/>
  <c r="M540" i="35"/>
  <c r="L540" i="35"/>
  <c r="J540" i="35"/>
  <c r="N540" i="35" s="1"/>
  <c r="H540" i="35"/>
  <c r="M539" i="35"/>
  <c r="L539" i="35"/>
  <c r="J539" i="35"/>
  <c r="H539" i="35"/>
  <c r="M538" i="35"/>
  <c r="L538" i="35"/>
  <c r="J538" i="35"/>
  <c r="H538" i="35"/>
  <c r="M537" i="35"/>
  <c r="L537" i="35"/>
  <c r="J537" i="35"/>
  <c r="H537" i="35"/>
  <c r="M536" i="35"/>
  <c r="L536" i="35"/>
  <c r="J536" i="35"/>
  <c r="H536" i="35"/>
  <c r="M535" i="35"/>
  <c r="L535" i="35"/>
  <c r="J535" i="35"/>
  <c r="H535" i="35"/>
  <c r="M534" i="35"/>
  <c r="L534" i="35"/>
  <c r="J534" i="35"/>
  <c r="H534" i="35"/>
  <c r="M533" i="35"/>
  <c r="L533" i="35"/>
  <c r="J533" i="35"/>
  <c r="N533" i="35" s="1"/>
  <c r="H533" i="35"/>
  <c r="M532" i="35"/>
  <c r="L532" i="35"/>
  <c r="N532" i="35" s="1"/>
  <c r="J532" i="35"/>
  <c r="H532" i="35"/>
  <c r="M531" i="35"/>
  <c r="L531" i="35"/>
  <c r="J531" i="35"/>
  <c r="N531" i="35" s="1"/>
  <c r="H531" i="35"/>
  <c r="M530" i="35"/>
  <c r="L530" i="35"/>
  <c r="J530" i="35"/>
  <c r="H530" i="35"/>
  <c r="M529" i="35"/>
  <c r="L529" i="35"/>
  <c r="J529" i="35"/>
  <c r="H529" i="35"/>
  <c r="M528" i="35"/>
  <c r="L528" i="35"/>
  <c r="N528" i="35" s="1"/>
  <c r="J528" i="35"/>
  <c r="H528" i="35"/>
  <c r="M527" i="35"/>
  <c r="L527" i="35"/>
  <c r="J527" i="35"/>
  <c r="N527" i="35" s="1"/>
  <c r="H527" i="35"/>
  <c r="M526" i="35"/>
  <c r="L526" i="35"/>
  <c r="J526" i="35"/>
  <c r="H526" i="35"/>
  <c r="M525" i="35"/>
  <c r="L525" i="35"/>
  <c r="J525" i="35"/>
  <c r="H525" i="35"/>
  <c r="M524" i="35"/>
  <c r="L524" i="35"/>
  <c r="J524" i="35"/>
  <c r="N524" i="35" s="1"/>
  <c r="O524" i="35" s="1"/>
  <c r="H524" i="35"/>
  <c r="M523" i="35"/>
  <c r="L523" i="35"/>
  <c r="J523" i="35"/>
  <c r="N523" i="35" s="1"/>
  <c r="O523" i="35" s="1"/>
  <c r="H523" i="35"/>
  <c r="M522" i="35"/>
  <c r="L522" i="35"/>
  <c r="J522" i="35"/>
  <c r="H522" i="35"/>
  <c r="M521" i="35"/>
  <c r="L521" i="35"/>
  <c r="J521" i="35"/>
  <c r="H521" i="35"/>
  <c r="M520" i="35"/>
  <c r="L520" i="35"/>
  <c r="J520" i="35"/>
  <c r="H520" i="35"/>
  <c r="M519" i="35"/>
  <c r="L519" i="35"/>
  <c r="J519" i="35"/>
  <c r="N519" i="35" s="1"/>
  <c r="O519" i="35" s="1"/>
  <c r="H519" i="35"/>
  <c r="M518" i="35"/>
  <c r="L518" i="35"/>
  <c r="J518" i="35"/>
  <c r="H518" i="35"/>
  <c r="M517" i="35"/>
  <c r="L517" i="35"/>
  <c r="J517" i="35"/>
  <c r="H517" i="35"/>
  <c r="M516" i="35"/>
  <c r="L516" i="35"/>
  <c r="J516" i="35"/>
  <c r="N516" i="35" s="1"/>
  <c r="O516" i="35" s="1"/>
  <c r="H516" i="35"/>
  <c r="M515" i="35"/>
  <c r="L515" i="35"/>
  <c r="J515" i="35"/>
  <c r="N515" i="35" s="1"/>
  <c r="O515" i="35" s="1"/>
  <c r="H515" i="35"/>
  <c r="M514" i="35"/>
  <c r="L514" i="35"/>
  <c r="N514" i="35" s="1"/>
  <c r="J514" i="35"/>
  <c r="H514" i="35"/>
  <c r="M513" i="35"/>
  <c r="L513" i="35"/>
  <c r="J513" i="35"/>
  <c r="H513" i="35"/>
  <c r="M512" i="35"/>
  <c r="L512" i="35"/>
  <c r="J512" i="35"/>
  <c r="H512" i="35"/>
  <c r="M511" i="35"/>
  <c r="L511" i="35"/>
  <c r="J511" i="35"/>
  <c r="N511" i="35" s="1"/>
  <c r="O511" i="35" s="1"/>
  <c r="H511" i="35"/>
  <c r="M510" i="35"/>
  <c r="L510" i="35"/>
  <c r="N510" i="35" s="1"/>
  <c r="J510" i="35"/>
  <c r="H510" i="35"/>
  <c r="M509" i="35"/>
  <c r="L509" i="35"/>
  <c r="J509" i="35"/>
  <c r="H509" i="35"/>
  <c r="M508" i="35"/>
  <c r="L508" i="35"/>
  <c r="J508" i="35"/>
  <c r="N508" i="35" s="1"/>
  <c r="O508" i="35" s="1"/>
  <c r="H508" i="35"/>
  <c r="M507" i="35"/>
  <c r="L507" i="35"/>
  <c r="N507" i="35" s="1"/>
  <c r="O507" i="35" s="1"/>
  <c r="J507" i="35"/>
  <c r="H507" i="35"/>
  <c r="M506" i="35"/>
  <c r="L506" i="35"/>
  <c r="N506" i="35" s="1"/>
  <c r="O506" i="35" s="1"/>
  <c r="J506" i="35"/>
  <c r="H506" i="35"/>
  <c r="M505" i="35"/>
  <c r="L505" i="35"/>
  <c r="N505" i="35" s="1"/>
  <c r="J505" i="35"/>
  <c r="H505" i="35"/>
  <c r="M504" i="35"/>
  <c r="L504" i="35"/>
  <c r="J504" i="35"/>
  <c r="H504" i="35"/>
  <c r="M503" i="35"/>
  <c r="L503" i="35"/>
  <c r="J503" i="35"/>
  <c r="H503" i="35"/>
  <c r="M502" i="35"/>
  <c r="L502" i="35"/>
  <c r="N502" i="35" s="1"/>
  <c r="O502" i="35" s="1"/>
  <c r="J502" i="35"/>
  <c r="H502" i="35"/>
  <c r="M501" i="35"/>
  <c r="L501" i="35"/>
  <c r="J501" i="35"/>
  <c r="H501" i="35"/>
  <c r="M500" i="35"/>
  <c r="L500" i="35"/>
  <c r="J500" i="35"/>
  <c r="H500" i="35"/>
  <c r="M499" i="35"/>
  <c r="L499" i="35"/>
  <c r="J499" i="35"/>
  <c r="H499" i="35"/>
  <c r="M498" i="35"/>
  <c r="L498" i="35"/>
  <c r="N498" i="35" s="1"/>
  <c r="J498" i="35"/>
  <c r="H498" i="35"/>
  <c r="M497" i="35"/>
  <c r="L497" i="35"/>
  <c r="J497" i="35"/>
  <c r="H497" i="35"/>
  <c r="M496" i="35"/>
  <c r="L496" i="35"/>
  <c r="J496" i="35"/>
  <c r="H496" i="35"/>
  <c r="M495" i="35"/>
  <c r="L495" i="35"/>
  <c r="J495" i="35"/>
  <c r="H495" i="35"/>
  <c r="M494" i="35"/>
  <c r="L494" i="35"/>
  <c r="N494" i="35" s="1"/>
  <c r="O494" i="35" s="1"/>
  <c r="J494" i="35"/>
  <c r="H494" i="35"/>
  <c r="M493" i="35"/>
  <c r="L493" i="35"/>
  <c r="J493" i="35"/>
  <c r="H493" i="35"/>
  <c r="M492" i="35"/>
  <c r="L492" i="35"/>
  <c r="N492" i="35" s="1"/>
  <c r="O492" i="35" s="1"/>
  <c r="J492" i="35"/>
  <c r="H492" i="35"/>
  <c r="M491" i="35"/>
  <c r="L491" i="35"/>
  <c r="J491" i="35"/>
  <c r="H491" i="35"/>
  <c r="M490" i="35"/>
  <c r="L490" i="35"/>
  <c r="N490" i="35" s="1"/>
  <c r="J490" i="35"/>
  <c r="H490" i="35"/>
  <c r="M489" i="35"/>
  <c r="L489" i="35"/>
  <c r="J489" i="35"/>
  <c r="H489" i="35"/>
  <c r="M488" i="35"/>
  <c r="L488" i="35"/>
  <c r="J488" i="35"/>
  <c r="H488" i="35"/>
  <c r="M487" i="35"/>
  <c r="L487" i="35"/>
  <c r="J487" i="35"/>
  <c r="H487" i="35"/>
  <c r="M486" i="35"/>
  <c r="L486" i="35"/>
  <c r="N486" i="35" s="1"/>
  <c r="J486" i="35"/>
  <c r="H486" i="35"/>
  <c r="M485" i="35"/>
  <c r="L485" i="35"/>
  <c r="J485" i="35"/>
  <c r="H485" i="35"/>
  <c r="N484" i="35"/>
  <c r="O484" i="35" s="1"/>
  <c r="M484" i="35"/>
  <c r="L484" i="35"/>
  <c r="J484" i="35"/>
  <c r="H484" i="35"/>
  <c r="M483" i="35"/>
  <c r="L483" i="35"/>
  <c r="N483" i="35" s="1"/>
  <c r="O483" i="35" s="1"/>
  <c r="J483" i="35"/>
  <c r="H483" i="35"/>
  <c r="M482" i="35"/>
  <c r="L482" i="35"/>
  <c r="J482" i="35"/>
  <c r="H482" i="35"/>
  <c r="M481" i="35"/>
  <c r="L481" i="35"/>
  <c r="J481" i="35"/>
  <c r="H481" i="35"/>
  <c r="M480" i="35"/>
  <c r="L480" i="35"/>
  <c r="J480" i="35"/>
  <c r="H480" i="35"/>
  <c r="M479" i="35"/>
  <c r="L479" i="35"/>
  <c r="J479" i="35"/>
  <c r="H479" i="35"/>
  <c r="M478" i="35"/>
  <c r="L478" i="35"/>
  <c r="J478" i="35"/>
  <c r="H478" i="35"/>
  <c r="M477" i="35"/>
  <c r="L477" i="35"/>
  <c r="J477" i="35"/>
  <c r="N477" i="35" s="1"/>
  <c r="O477" i="35" s="1"/>
  <c r="H477" i="35"/>
  <c r="M476" i="35"/>
  <c r="L476" i="35"/>
  <c r="J476" i="35"/>
  <c r="N476" i="35" s="1"/>
  <c r="O476" i="35" s="1"/>
  <c r="H476" i="35"/>
  <c r="M475" i="35"/>
  <c r="L475" i="35"/>
  <c r="J475" i="35"/>
  <c r="H475" i="35"/>
  <c r="M474" i="35"/>
  <c r="L474" i="35"/>
  <c r="J474" i="35"/>
  <c r="H474" i="35"/>
  <c r="M473" i="35"/>
  <c r="L473" i="35"/>
  <c r="J473" i="35"/>
  <c r="H473" i="35"/>
  <c r="M472" i="35"/>
  <c r="L472" i="35"/>
  <c r="J472" i="35"/>
  <c r="H472" i="35"/>
  <c r="M471" i="35"/>
  <c r="L471" i="35"/>
  <c r="J471" i="35"/>
  <c r="H471" i="35"/>
  <c r="M470" i="35"/>
  <c r="L470" i="35"/>
  <c r="J470" i="35"/>
  <c r="H470" i="35"/>
  <c r="M469" i="35"/>
  <c r="L469" i="35"/>
  <c r="J469" i="35"/>
  <c r="N469" i="35" s="1"/>
  <c r="H469" i="35"/>
  <c r="M468" i="35"/>
  <c r="L468" i="35"/>
  <c r="J468" i="35"/>
  <c r="H468" i="35"/>
  <c r="M467" i="35"/>
  <c r="L467" i="35"/>
  <c r="J467" i="35"/>
  <c r="N467" i="35" s="1"/>
  <c r="O467" i="35" s="1"/>
  <c r="H467" i="35"/>
  <c r="M466" i="35"/>
  <c r="L466" i="35"/>
  <c r="J466" i="35"/>
  <c r="H466" i="35"/>
  <c r="M465" i="35"/>
  <c r="L465" i="35"/>
  <c r="J465" i="35"/>
  <c r="H465" i="35"/>
  <c r="M464" i="35"/>
  <c r="L464" i="35"/>
  <c r="J464" i="35"/>
  <c r="H464" i="35"/>
  <c r="M463" i="35"/>
  <c r="L463" i="35"/>
  <c r="J463" i="35"/>
  <c r="N463" i="35" s="1"/>
  <c r="H463" i="35"/>
  <c r="M462" i="35"/>
  <c r="L462" i="35"/>
  <c r="J462" i="35"/>
  <c r="H462" i="35"/>
  <c r="M461" i="35"/>
  <c r="L461" i="35"/>
  <c r="J461" i="35"/>
  <c r="H461" i="35"/>
  <c r="M460" i="35"/>
  <c r="L460" i="35"/>
  <c r="N460" i="35" s="1"/>
  <c r="O460" i="35" s="1"/>
  <c r="J460" i="35"/>
  <c r="H460" i="35"/>
  <c r="M459" i="35"/>
  <c r="L459" i="35"/>
  <c r="J459" i="35"/>
  <c r="H459" i="35"/>
  <c r="M458" i="35"/>
  <c r="L458" i="35"/>
  <c r="J458" i="35"/>
  <c r="H458" i="35"/>
  <c r="M457" i="35"/>
  <c r="L457" i="35"/>
  <c r="N457" i="35" s="1"/>
  <c r="O457" i="35" s="1"/>
  <c r="J457" i="35"/>
  <c r="H457" i="35"/>
  <c r="M456" i="35"/>
  <c r="L456" i="35"/>
  <c r="N456" i="35" s="1"/>
  <c r="J456" i="35"/>
  <c r="H456" i="35"/>
  <c r="M455" i="35"/>
  <c r="L455" i="35"/>
  <c r="J455" i="35"/>
  <c r="H455" i="35"/>
  <c r="M454" i="35"/>
  <c r="L454" i="35"/>
  <c r="J454" i="35"/>
  <c r="H454" i="35"/>
  <c r="M453" i="35"/>
  <c r="L453" i="35"/>
  <c r="J453" i="35"/>
  <c r="H453" i="35"/>
  <c r="M452" i="35"/>
  <c r="L452" i="35"/>
  <c r="J452" i="35"/>
  <c r="H452" i="35"/>
  <c r="M451" i="35"/>
  <c r="L451" i="35"/>
  <c r="J451" i="35"/>
  <c r="H451" i="35"/>
  <c r="M450" i="35"/>
  <c r="L450" i="35"/>
  <c r="N450" i="35" s="1"/>
  <c r="J450" i="35"/>
  <c r="H450" i="35"/>
  <c r="M449" i="35"/>
  <c r="L449" i="35"/>
  <c r="N449" i="35" s="1"/>
  <c r="O449" i="35" s="1"/>
  <c r="J449" i="35"/>
  <c r="H449" i="35"/>
  <c r="M448" i="35"/>
  <c r="L448" i="35"/>
  <c r="J448" i="35"/>
  <c r="H448" i="35"/>
  <c r="M447" i="35"/>
  <c r="L447" i="35"/>
  <c r="J447" i="35"/>
  <c r="H447" i="35"/>
  <c r="M446" i="35"/>
  <c r="L446" i="35"/>
  <c r="N446" i="35" s="1"/>
  <c r="J446" i="35"/>
  <c r="H446" i="35"/>
  <c r="M445" i="35"/>
  <c r="L445" i="35"/>
  <c r="J445" i="35"/>
  <c r="H445" i="35"/>
  <c r="M444" i="35"/>
  <c r="L444" i="35"/>
  <c r="J444" i="35"/>
  <c r="H444" i="35"/>
  <c r="N443" i="35"/>
  <c r="M443" i="35"/>
  <c r="L443" i="35"/>
  <c r="J443" i="35"/>
  <c r="H443" i="35"/>
  <c r="M442" i="35"/>
  <c r="L442" i="35"/>
  <c r="N442" i="35" s="1"/>
  <c r="O442" i="35" s="1"/>
  <c r="J442" i="35"/>
  <c r="H442" i="35"/>
  <c r="M441" i="35"/>
  <c r="L441" i="35"/>
  <c r="N441" i="35" s="1"/>
  <c r="J441" i="35"/>
  <c r="H441" i="35"/>
  <c r="M440" i="35"/>
  <c r="L440" i="35"/>
  <c r="J440" i="35"/>
  <c r="H440" i="35"/>
  <c r="M439" i="35"/>
  <c r="L439" i="35"/>
  <c r="J439" i="35"/>
  <c r="H439" i="35"/>
  <c r="M438" i="35"/>
  <c r="L438" i="35"/>
  <c r="N438" i="35" s="1"/>
  <c r="O438" i="35" s="1"/>
  <c r="J438" i="35"/>
  <c r="H438" i="35"/>
  <c r="M437" i="35"/>
  <c r="L437" i="35"/>
  <c r="J437" i="35"/>
  <c r="H437" i="35"/>
  <c r="M436" i="35"/>
  <c r="L436" i="35"/>
  <c r="J436" i="35"/>
  <c r="H436" i="35"/>
  <c r="M435" i="35"/>
  <c r="L435" i="35"/>
  <c r="J435" i="35"/>
  <c r="H435" i="35"/>
  <c r="M434" i="35"/>
  <c r="L434" i="35"/>
  <c r="N434" i="35" s="1"/>
  <c r="J434" i="35"/>
  <c r="H434" i="35"/>
  <c r="M433" i="35"/>
  <c r="L433" i="35"/>
  <c r="J433" i="35"/>
  <c r="H433" i="35"/>
  <c r="M432" i="35"/>
  <c r="L432" i="35"/>
  <c r="J432" i="35"/>
  <c r="H432" i="35"/>
  <c r="M431" i="35"/>
  <c r="L431" i="35"/>
  <c r="J431" i="35"/>
  <c r="H431" i="35"/>
  <c r="M430" i="35"/>
  <c r="L430" i="35"/>
  <c r="N430" i="35" s="1"/>
  <c r="O430" i="35" s="1"/>
  <c r="J430" i="35"/>
  <c r="H430" i="35"/>
  <c r="M429" i="35"/>
  <c r="L429" i="35"/>
  <c r="J429" i="35"/>
  <c r="H429" i="35"/>
  <c r="M428" i="35"/>
  <c r="L428" i="35"/>
  <c r="N428" i="35" s="1"/>
  <c r="J428" i="35"/>
  <c r="H428" i="35"/>
  <c r="M427" i="35"/>
  <c r="L427" i="35"/>
  <c r="N427" i="35" s="1"/>
  <c r="J427" i="35"/>
  <c r="H427" i="35"/>
  <c r="M426" i="35"/>
  <c r="L426" i="35"/>
  <c r="N426" i="35" s="1"/>
  <c r="J426" i="35"/>
  <c r="H426" i="35"/>
  <c r="M425" i="35"/>
  <c r="L425" i="35"/>
  <c r="J425" i="35"/>
  <c r="H425" i="35"/>
  <c r="M424" i="35"/>
  <c r="L424" i="35"/>
  <c r="J424" i="35"/>
  <c r="H424" i="35"/>
  <c r="M423" i="35"/>
  <c r="L423" i="35"/>
  <c r="J423" i="35"/>
  <c r="H423" i="35"/>
  <c r="M422" i="35"/>
  <c r="L422" i="35"/>
  <c r="N422" i="35" s="1"/>
  <c r="J422" i="35"/>
  <c r="H422" i="35"/>
  <c r="M421" i="35"/>
  <c r="L421" i="35"/>
  <c r="J421" i="35"/>
  <c r="H421" i="35"/>
  <c r="M420" i="35"/>
  <c r="L420" i="35"/>
  <c r="J420" i="35"/>
  <c r="N420" i="35" s="1"/>
  <c r="O420" i="35" s="1"/>
  <c r="H420" i="35"/>
  <c r="M419" i="35"/>
  <c r="L419" i="35"/>
  <c r="N419" i="35" s="1"/>
  <c r="O419" i="35" s="1"/>
  <c r="J419" i="35"/>
  <c r="H419" i="35"/>
  <c r="M418" i="35"/>
  <c r="L418" i="35"/>
  <c r="J418" i="35"/>
  <c r="H418" i="35"/>
  <c r="M417" i="35"/>
  <c r="L417" i="35"/>
  <c r="J417" i="35"/>
  <c r="H417" i="35"/>
  <c r="M416" i="35"/>
  <c r="L416" i="35"/>
  <c r="J416" i="35"/>
  <c r="H416" i="35"/>
  <c r="M415" i="35"/>
  <c r="L415" i="35"/>
  <c r="J415" i="35"/>
  <c r="H415" i="35"/>
  <c r="M414" i="35"/>
  <c r="L414" i="35"/>
  <c r="J414" i="35"/>
  <c r="H414" i="35"/>
  <c r="M413" i="35"/>
  <c r="L413" i="35"/>
  <c r="J413" i="35"/>
  <c r="N413" i="35" s="1"/>
  <c r="O413" i="35" s="1"/>
  <c r="H413" i="35"/>
  <c r="M412" i="35"/>
  <c r="L412" i="35"/>
  <c r="J412" i="35"/>
  <c r="N412" i="35" s="1"/>
  <c r="O412" i="35" s="1"/>
  <c r="H412" i="35"/>
  <c r="M411" i="35"/>
  <c r="L411" i="35"/>
  <c r="J411" i="35"/>
  <c r="H411" i="35"/>
  <c r="M410" i="35"/>
  <c r="L410" i="35"/>
  <c r="J410" i="35"/>
  <c r="H410" i="35"/>
  <c r="M409" i="35"/>
  <c r="L409" i="35"/>
  <c r="J409" i="35"/>
  <c r="H409" i="35"/>
  <c r="M408" i="35"/>
  <c r="L408" i="35"/>
  <c r="J408" i="35"/>
  <c r="H408" i="35"/>
  <c r="M407" i="35"/>
  <c r="L407" i="35"/>
  <c r="J407" i="35"/>
  <c r="H407" i="35"/>
  <c r="M406" i="35"/>
  <c r="L406" i="35"/>
  <c r="J406" i="35"/>
  <c r="H406" i="35"/>
  <c r="M405" i="35"/>
  <c r="L405" i="35"/>
  <c r="J405" i="35"/>
  <c r="N405" i="35" s="1"/>
  <c r="H405" i="35"/>
  <c r="M404" i="35"/>
  <c r="L404" i="35"/>
  <c r="J404" i="35"/>
  <c r="H404" i="35"/>
  <c r="M403" i="35"/>
  <c r="L403" i="35"/>
  <c r="J403" i="35"/>
  <c r="N403" i="35" s="1"/>
  <c r="O403" i="35" s="1"/>
  <c r="H403" i="35"/>
  <c r="M402" i="35"/>
  <c r="L402" i="35"/>
  <c r="J402" i="35"/>
  <c r="H402" i="35"/>
  <c r="M401" i="35"/>
  <c r="L401" i="35"/>
  <c r="J401" i="35"/>
  <c r="H401" i="35"/>
  <c r="M400" i="35"/>
  <c r="L400" i="35"/>
  <c r="J400" i="35"/>
  <c r="H400" i="35"/>
  <c r="M399" i="35"/>
  <c r="L399" i="35"/>
  <c r="J399" i="35"/>
  <c r="N399" i="35" s="1"/>
  <c r="H399" i="35"/>
  <c r="M398" i="35"/>
  <c r="L398" i="35"/>
  <c r="J398" i="35"/>
  <c r="H398" i="35"/>
  <c r="M397" i="35"/>
  <c r="L397" i="35"/>
  <c r="J397" i="35"/>
  <c r="H397" i="35"/>
  <c r="M396" i="35"/>
  <c r="L396" i="35"/>
  <c r="N396" i="35" s="1"/>
  <c r="O396" i="35" s="1"/>
  <c r="J396" i="35"/>
  <c r="H396" i="35"/>
  <c r="M395" i="35"/>
  <c r="L395" i="35"/>
  <c r="J395" i="35"/>
  <c r="H395" i="35"/>
  <c r="M394" i="35"/>
  <c r="L394" i="35"/>
  <c r="J394" i="35"/>
  <c r="H394" i="35"/>
  <c r="M393" i="35"/>
  <c r="L393" i="35"/>
  <c r="N393" i="35" s="1"/>
  <c r="O393" i="35" s="1"/>
  <c r="J393" i="35"/>
  <c r="H393" i="35"/>
  <c r="M392" i="35"/>
  <c r="L392" i="35"/>
  <c r="N392" i="35" s="1"/>
  <c r="J392" i="35"/>
  <c r="H392" i="35"/>
  <c r="M391" i="35"/>
  <c r="L391" i="35"/>
  <c r="J391" i="35"/>
  <c r="H391" i="35"/>
  <c r="M390" i="35"/>
  <c r="L390" i="35"/>
  <c r="J390" i="35"/>
  <c r="H390" i="35"/>
  <c r="M389" i="35"/>
  <c r="L389" i="35"/>
  <c r="N389" i="35" s="1"/>
  <c r="O389" i="35" s="1"/>
  <c r="J389" i="35"/>
  <c r="H389" i="35"/>
  <c r="M388" i="35"/>
  <c r="L388" i="35"/>
  <c r="J388" i="35"/>
  <c r="H388" i="35"/>
  <c r="M387" i="35"/>
  <c r="L387" i="35"/>
  <c r="J387" i="35"/>
  <c r="H387" i="35"/>
  <c r="M386" i="35"/>
  <c r="L386" i="35"/>
  <c r="N386" i="35" s="1"/>
  <c r="O386" i="35" s="1"/>
  <c r="J386" i="35"/>
  <c r="H386" i="35"/>
  <c r="M385" i="35"/>
  <c r="L385" i="35"/>
  <c r="J385" i="35"/>
  <c r="H385" i="35"/>
  <c r="M384" i="35"/>
  <c r="L384" i="35"/>
  <c r="J384" i="35"/>
  <c r="H384" i="35"/>
  <c r="M383" i="35"/>
  <c r="L383" i="35"/>
  <c r="N383" i="35" s="1"/>
  <c r="J383" i="35"/>
  <c r="H383" i="35"/>
  <c r="M382" i="35"/>
  <c r="L382" i="35"/>
  <c r="J382" i="35"/>
  <c r="H382" i="35"/>
  <c r="M381" i="35"/>
  <c r="L381" i="35"/>
  <c r="N381" i="35" s="1"/>
  <c r="J381" i="35"/>
  <c r="H381" i="35"/>
  <c r="M380" i="35"/>
  <c r="L380" i="35"/>
  <c r="J380" i="35"/>
  <c r="H380" i="35"/>
  <c r="M379" i="35"/>
  <c r="L379" i="35"/>
  <c r="J379" i="35"/>
  <c r="H379" i="35"/>
  <c r="M378" i="35"/>
  <c r="L378" i="35"/>
  <c r="J378" i="35"/>
  <c r="H378" i="35"/>
  <c r="M377" i="35"/>
  <c r="L377" i="35"/>
  <c r="J377" i="35"/>
  <c r="H377" i="35"/>
  <c r="M376" i="35"/>
  <c r="L376" i="35"/>
  <c r="J376" i="35"/>
  <c r="H376" i="35"/>
  <c r="M375" i="35"/>
  <c r="L375" i="35"/>
  <c r="J375" i="35"/>
  <c r="H375" i="35"/>
  <c r="M374" i="35"/>
  <c r="L374" i="35"/>
  <c r="N374" i="35" s="1"/>
  <c r="J374" i="35"/>
  <c r="H374" i="35"/>
  <c r="M373" i="35"/>
  <c r="L373" i="35"/>
  <c r="N373" i="35" s="1"/>
  <c r="J373" i="35"/>
  <c r="H373" i="35"/>
  <c r="M372" i="35"/>
  <c r="L372" i="35"/>
  <c r="J372" i="35"/>
  <c r="H372" i="35"/>
  <c r="M371" i="35"/>
  <c r="L371" i="35"/>
  <c r="J371" i="35"/>
  <c r="H371" i="35"/>
  <c r="M370" i="35"/>
  <c r="L370" i="35"/>
  <c r="N370" i="35" s="1"/>
  <c r="O370" i="35" s="1"/>
  <c r="J370" i="35"/>
  <c r="H370" i="35"/>
  <c r="M369" i="35"/>
  <c r="L369" i="35"/>
  <c r="J369" i="35"/>
  <c r="H369" i="35"/>
  <c r="M368" i="35"/>
  <c r="L368" i="35"/>
  <c r="J368" i="35"/>
  <c r="H368" i="35"/>
  <c r="M367" i="35"/>
  <c r="L367" i="35"/>
  <c r="J367" i="35"/>
  <c r="H367" i="35"/>
  <c r="M366" i="35"/>
  <c r="L366" i="35"/>
  <c r="N366" i="35" s="1"/>
  <c r="O366" i="35" s="1"/>
  <c r="J366" i="35"/>
  <c r="H366" i="35"/>
  <c r="M365" i="35"/>
  <c r="L365" i="35"/>
  <c r="N365" i="35" s="1"/>
  <c r="J365" i="35"/>
  <c r="H365" i="35"/>
  <c r="M364" i="35"/>
  <c r="L364" i="35"/>
  <c r="J364" i="35"/>
  <c r="H364" i="35"/>
  <c r="M363" i="35"/>
  <c r="L363" i="35"/>
  <c r="J363" i="35"/>
  <c r="H363" i="35"/>
  <c r="N362" i="35"/>
  <c r="O362" i="35" s="1"/>
  <c r="M362" i="35"/>
  <c r="L362" i="35"/>
  <c r="J362" i="35"/>
  <c r="H362" i="35"/>
  <c r="M361" i="35"/>
  <c r="L361" i="35"/>
  <c r="J361" i="35"/>
  <c r="N361" i="35" s="1"/>
  <c r="H361" i="35"/>
  <c r="M360" i="35"/>
  <c r="L360" i="35"/>
  <c r="J360" i="35"/>
  <c r="H360" i="35"/>
  <c r="M359" i="35"/>
  <c r="L359" i="35"/>
  <c r="N359" i="35" s="1"/>
  <c r="J359" i="35"/>
  <c r="H359" i="35"/>
  <c r="M358" i="35"/>
  <c r="L358" i="35"/>
  <c r="J358" i="35"/>
  <c r="H358" i="35"/>
  <c r="M357" i="35"/>
  <c r="L357" i="35"/>
  <c r="J357" i="35"/>
  <c r="H357" i="35"/>
  <c r="M356" i="35"/>
  <c r="L356" i="35"/>
  <c r="J356" i="35"/>
  <c r="N356" i="35" s="1"/>
  <c r="H356" i="35"/>
  <c r="M355" i="35"/>
  <c r="L355" i="35"/>
  <c r="J355" i="35"/>
  <c r="H355" i="35"/>
  <c r="M354" i="35"/>
  <c r="L354" i="35"/>
  <c r="N354" i="35" s="1"/>
  <c r="O354" i="35" s="1"/>
  <c r="J354" i="35"/>
  <c r="H354" i="35"/>
  <c r="M353" i="35"/>
  <c r="L353" i="35"/>
  <c r="J353" i="35"/>
  <c r="H353" i="35"/>
  <c r="M352" i="35"/>
  <c r="L352" i="35"/>
  <c r="J352" i="35"/>
  <c r="H352" i="35"/>
  <c r="M351" i="35"/>
  <c r="L351" i="35"/>
  <c r="N351" i="35" s="1"/>
  <c r="O351" i="35" s="1"/>
  <c r="J351" i="35"/>
  <c r="H351" i="35"/>
  <c r="M350" i="35"/>
  <c r="L350" i="35"/>
  <c r="N350" i="35" s="1"/>
  <c r="J350" i="35"/>
  <c r="H350" i="35"/>
  <c r="M349" i="35"/>
  <c r="L349" i="35"/>
  <c r="J349" i="35"/>
  <c r="H349" i="35"/>
  <c r="M348" i="35"/>
  <c r="L348" i="35"/>
  <c r="J348" i="35"/>
  <c r="H348" i="35"/>
  <c r="M347" i="35"/>
  <c r="L347" i="35"/>
  <c r="J347" i="35"/>
  <c r="H347" i="35"/>
  <c r="M346" i="35"/>
  <c r="L346" i="35"/>
  <c r="J346" i="35"/>
  <c r="H346" i="35"/>
  <c r="M345" i="35"/>
  <c r="L345" i="35"/>
  <c r="J345" i="35"/>
  <c r="H345" i="35"/>
  <c r="M344" i="35"/>
  <c r="L344" i="35"/>
  <c r="J344" i="35"/>
  <c r="H344" i="35"/>
  <c r="M343" i="35"/>
  <c r="L343" i="35"/>
  <c r="N343" i="35" s="1"/>
  <c r="O343" i="35" s="1"/>
  <c r="J343" i="35"/>
  <c r="H343" i="35"/>
  <c r="M342" i="35"/>
  <c r="L342" i="35"/>
  <c r="J342" i="35"/>
  <c r="H342" i="35"/>
  <c r="M341" i="35"/>
  <c r="L341" i="35"/>
  <c r="N341" i="35" s="1"/>
  <c r="J341" i="35"/>
  <c r="H341" i="35"/>
  <c r="M340" i="35"/>
  <c r="L340" i="35"/>
  <c r="J340" i="35"/>
  <c r="H340" i="35"/>
  <c r="M339" i="35"/>
  <c r="L339" i="35"/>
  <c r="J339" i="35"/>
  <c r="H339" i="35"/>
  <c r="M338" i="35"/>
  <c r="L338" i="35"/>
  <c r="J338" i="35"/>
  <c r="H338" i="35"/>
  <c r="M337" i="35"/>
  <c r="L337" i="35"/>
  <c r="J337" i="35"/>
  <c r="H337" i="35"/>
  <c r="M336" i="35"/>
  <c r="L336" i="35"/>
  <c r="N336" i="35" s="1"/>
  <c r="J336" i="35"/>
  <c r="H336" i="35"/>
  <c r="M335" i="35"/>
  <c r="L335" i="35"/>
  <c r="N335" i="35" s="1"/>
  <c r="O335" i="35" s="1"/>
  <c r="J335" i="35"/>
  <c r="H335" i="35"/>
  <c r="M334" i="35"/>
  <c r="L334" i="35"/>
  <c r="J334" i="35"/>
  <c r="H334" i="35"/>
  <c r="M333" i="35"/>
  <c r="L333" i="35"/>
  <c r="J333" i="35"/>
  <c r="H333" i="35"/>
  <c r="M332" i="35"/>
  <c r="L332" i="35"/>
  <c r="J332" i="35"/>
  <c r="H332" i="35"/>
  <c r="M331" i="35"/>
  <c r="L331" i="35"/>
  <c r="J331" i="35"/>
  <c r="H331" i="35"/>
  <c r="M330" i="35"/>
  <c r="L330" i="35"/>
  <c r="J330" i="35"/>
  <c r="H330" i="35"/>
  <c r="M329" i="35"/>
  <c r="L329" i="35"/>
  <c r="J329" i="35"/>
  <c r="H329" i="35"/>
  <c r="M328" i="35"/>
  <c r="L328" i="35"/>
  <c r="J328" i="35"/>
  <c r="H328" i="35"/>
  <c r="M327" i="35"/>
  <c r="L327" i="35"/>
  <c r="J327" i="35"/>
  <c r="H327" i="35"/>
  <c r="M326" i="35"/>
  <c r="L326" i="35"/>
  <c r="J326" i="35"/>
  <c r="H326" i="35"/>
  <c r="M325" i="35"/>
  <c r="L325" i="35"/>
  <c r="N325" i="35" s="1"/>
  <c r="J325" i="35"/>
  <c r="H325" i="35"/>
  <c r="M324" i="35"/>
  <c r="L324" i="35"/>
  <c r="J324" i="35"/>
  <c r="H324" i="35"/>
  <c r="M323" i="35"/>
  <c r="L323" i="35"/>
  <c r="J323" i="35"/>
  <c r="N323" i="35" s="1"/>
  <c r="O323" i="35" s="1"/>
  <c r="H323" i="35"/>
  <c r="M322" i="35"/>
  <c r="L322" i="35"/>
  <c r="J322" i="35"/>
  <c r="H322" i="35"/>
  <c r="M321" i="35"/>
  <c r="L321" i="35"/>
  <c r="J321" i="35"/>
  <c r="H321" i="35"/>
  <c r="M320" i="35"/>
  <c r="L320" i="35"/>
  <c r="N320" i="35" s="1"/>
  <c r="O320" i="35" s="1"/>
  <c r="J320" i="35"/>
  <c r="H320" i="35"/>
  <c r="M319" i="35"/>
  <c r="L319" i="35"/>
  <c r="J319" i="35"/>
  <c r="H319" i="35"/>
  <c r="M318" i="35"/>
  <c r="L318" i="35"/>
  <c r="J318" i="35"/>
  <c r="H318" i="35"/>
  <c r="M317" i="35"/>
  <c r="L317" i="35"/>
  <c r="J317" i="35"/>
  <c r="H317" i="35"/>
  <c r="M316" i="35"/>
  <c r="L316" i="35"/>
  <c r="J316" i="35"/>
  <c r="H316" i="35"/>
  <c r="M315" i="35"/>
  <c r="L315" i="35"/>
  <c r="J315" i="35"/>
  <c r="H315" i="35"/>
  <c r="M314" i="35"/>
  <c r="L314" i="35"/>
  <c r="J314" i="35"/>
  <c r="H314" i="35"/>
  <c r="M313" i="35"/>
  <c r="L313" i="35"/>
  <c r="J313" i="35"/>
  <c r="H313" i="35"/>
  <c r="M312" i="35"/>
  <c r="L312" i="35"/>
  <c r="N312" i="35" s="1"/>
  <c r="O312" i="35" s="1"/>
  <c r="J312" i="35"/>
  <c r="H312" i="35"/>
  <c r="M311" i="35"/>
  <c r="L311" i="35"/>
  <c r="J311" i="35"/>
  <c r="H311" i="35"/>
  <c r="M310" i="35"/>
  <c r="L310" i="35"/>
  <c r="N310" i="35" s="1"/>
  <c r="J310" i="35"/>
  <c r="H310" i="35"/>
  <c r="M309" i="35"/>
  <c r="L309" i="35"/>
  <c r="J309" i="35"/>
  <c r="H309" i="35"/>
  <c r="M308" i="35"/>
  <c r="L308" i="35"/>
  <c r="J308" i="35"/>
  <c r="H308" i="35"/>
  <c r="M307" i="35"/>
  <c r="L307" i="35"/>
  <c r="J307" i="35"/>
  <c r="N307" i="35" s="1"/>
  <c r="H307" i="35"/>
  <c r="M306" i="35"/>
  <c r="L306" i="35"/>
  <c r="J306" i="35"/>
  <c r="H306" i="35"/>
  <c r="M305" i="35"/>
  <c r="L305" i="35"/>
  <c r="J305" i="35"/>
  <c r="H305" i="35"/>
  <c r="M304" i="35"/>
  <c r="L304" i="35"/>
  <c r="N304" i="35" s="1"/>
  <c r="O304" i="35" s="1"/>
  <c r="J304" i="35"/>
  <c r="H304" i="35"/>
  <c r="M303" i="35"/>
  <c r="L303" i="35"/>
  <c r="J303" i="35"/>
  <c r="H303" i="35"/>
  <c r="M302" i="35"/>
  <c r="L302" i="35"/>
  <c r="J302" i="35"/>
  <c r="H302" i="35"/>
  <c r="M301" i="35"/>
  <c r="L301" i="35"/>
  <c r="N301" i="35" s="1"/>
  <c r="J301" i="35"/>
  <c r="H301" i="35"/>
  <c r="M300" i="35"/>
  <c r="L300" i="35"/>
  <c r="J300" i="35"/>
  <c r="H300" i="35"/>
  <c r="M299" i="35"/>
  <c r="L299" i="35"/>
  <c r="J299" i="35"/>
  <c r="N299" i="35" s="1"/>
  <c r="H299" i="35"/>
  <c r="M298" i="35"/>
  <c r="L298" i="35"/>
  <c r="N298" i="35" s="1"/>
  <c r="O298" i="35" s="1"/>
  <c r="J298" i="35"/>
  <c r="H298" i="35"/>
  <c r="M297" i="35"/>
  <c r="L297" i="35"/>
  <c r="J297" i="35"/>
  <c r="H297" i="35"/>
  <c r="M296" i="35"/>
  <c r="L296" i="35"/>
  <c r="J296" i="35"/>
  <c r="H296" i="35"/>
  <c r="M295" i="35"/>
  <c r="L295" i="35"/>
  <c r="J295" i="35"/>
  <c r="H295" i="35"/>
  <c r="M294" i="35"/>
  <c r="L294" i="35"/>
  <c r="N294" i="35" s="1"/>
  <c r="O294" i="35" s="1"/>
  <c r="J294" i="35"/>
  <c r="H294" i="35"/>
  <c r="M293" i="35"/>
  <c r="L293" i="35"/>
  <c r="J293" i="35"/>
  <c r="H293" i="35"/>
  <c r="M292" i="35"/>
  <c r="L292" i="35"/>
  <c r="J292" i="35"/>
  <c r="H292" i="35"/>
  <c r="M291" i="35"/>
  <c r="L291" i="35"/>
  <c r="J291" i="35"/>
  <c r="N291" i="35" s="1"/>
  <c r="H291" i="35"/>
  <c r="M290" i="35"/>
  <c r="L290" i="35"/>
  <c r="N290" i="35" s="1"/>
  <c r="O290" i="35" s="1"/>
  <c r="J290" i="35"/>
  <c r="H290" i="35"/>
  <c r="M289" i="35"/>
  <c r="L289" i="35"/>
  <c r="J289" i="35"/>
  <c r="H289" i="35"/>
  <c r="M288" i="35"/>
  <c r="L288" i="35"/>
  <c r="N288" i="35" s="1"/>
  <c r="J288" i="35"/>
  <c r="H288" i="35"/>
  <c r="M287" i="35"/>
  <c r="L287" i="35"/>
  <c r="J287" i="35"/>
  <c r="H287" i="35"/>
  <c r="M286" i="35"/>
  <c r="L286" i="35"/>
  <c r="J286" i="35"/>
  <c r="H286" i="35"/>
  <c r="M285" i="35"/>
  <c r="L285" i="35"/>
  <c r="J285" i="35"/>
  <c r="H285" i="35"/>
  <c r="M284" i="35"/>
  <c r="L284" i="35"/>
  <c r="J284" i="35"/>
  <c r="H284" i="35"/>
  <c r="M283" i="35"/>
  <c r="L283" i="35"/>
  <c r="J283" i="35"/>
  <c r="H283" i="35"/>
  <c r="M282" i="35"/>
  <c r="L282" i="35"/>
  <c r="J282" i="35"/>
  <c r="N282" i="35" s="1"/>
  <c r="O282" i="35" s="1"/>
  <c r="H282" i="35"/>
  <c r="M281" i="35"/>
  <c r="L281" i="35"/>
  <c r="J281" i="35"/>
  <c r="H281" i="35"/>
  <c r="M280" i="35"/>
  <c r="L280" i="35"/>
  <c r="J280" i="35"/>
  <c r="H280" i="35"/>
  <c r="M279" i="35"/>
  <c r="L279" i="35"/>
  <c r="N279" i="35" s="1"/>
  <c r="J279" i="35"/>
  <c r="H279" i="35"/>
  <c r="M278" i="35"/>
  <c r="L278" i="35"/>
  <c r="J278" i="35"/>
  <c r="H278" i="35"/>
  <c r="M277" i="35"/>
  <c r="L277" i="35"/>
  <c r="J277" i="35"/>
  <c r="H277" i="35"/>
  <c r="M276" i="35"/>
  <c r="L276" i="35"/>
  <c r="J276" i="35"/>
  <c r="N276" i="35" s="1"/>
  <c r="H276" i="35"/>
  <c r="M275" i="35"/>
  <c r="L275" i="35"/>
  <c r="J275" i="35"/>
  <c r="H275" i="35"/>
  <c r="M274" i="35"/>
  <c r="L274" i="35"/>
  <c r="J274" i="35"/>
  <c r="N274" i="35" s="1"/>
  <c r="H274" i="35"/>
  <c r="M273" i="35"/>
  <c r="L273" i="35"/>
  <c r="J273" i="35"/>
  <c r="H273" i="35"/>
  <c r="M272" i="35"/>
  <c r="L272" i="35"/>
  <c r="J272" i="35"/>
  <c r="H272" i="35"/>
  <c r="M271" i="35"/>
  <c r="L271" i="35"/>
  <c r="J271" i="35"/>
  <c r="H271" i="35"/>
  <c r="M270" i="35"/>
  <c r="L270" i="35"/>
  <c r="J270" i="35"/>
  <c r="H270" i="35"/>
  <c r="M269" i="35"/>
  <c r="L269" i="35"/>
  <c r="J269" i="35"/>
  <c r="H269" i="35"/>
  <c r="M268" i="35"/>
  <c r="L268" i="35"/>
  <c r="J268" i="35"/>
  <c r="N268" i="35" s="1"/>
  <c r="H268" i="35"/>
  <c r="M267" i="35"/>
  <c r="L267" i="35"/>
  <c r="J267" i="35"/>
  <c r="H267" i="35"/>
  <c r="M266" i="35"/>
  <c r="L266" i="35"/>
  <c r="J266" i="35"/>
  <c r="N266" i="35" s="1"/>
  <c r="H266" i="35"/>
  <c r="M265" i="35"/>
  <c r="L265" i="35"/>
  <c r="J265" i="35"/>
  <c r="N265" i="35" s="1"/>
  <c r="H265" i="35"/>
  <c r="M264" i="35"/>
  <c r="L264" i="35"/>
  <c r="J264" i="35"/>
  <c r="H264" i="35"/>
  <c r="M263" i="35"/>
  <c r="L263" i="35"/>
  <c r="N263" i="35" s="1"/>
  <c r="J263" i="35"/>
  <c r="H263" i="35"/>
  <c r="M262" i="35"/>
  <c r="L262" i="35"/>
  <c r="J262" i="35"/>
  <c r="H262" i="35"/>
  <c r="M261" i="35"/>
  <c r="L261" i="35"/>
  <c r="N261" i="35" s="1"/>
  <c r="J261" i="35"/>
  <c r="H261" i="35"/>
  <c r="M260" i="35"/>
  <c r="L260" i="35"/>
  <c r="J260" i="35"/>
  <c r="H260" i="35"/>
  <c r="M259" i="35"/>
  <c r="L259" i="35"/>
  <c r="J259" i="35"/>
  <c r="H259" i="35"/>
  <c r="M258" i="35"/>
  <c r="L258" i="35"/>
  <c r="J258" i="35"/>
  <c r="H258" i="35"/>
  <c r="M257" i="35"/>
  <c r="L257" i="35"/>
  <c r="J257" i="35"/>
  <c r="H257" i="35"/>
  <c r="M256" i="35"/>
  <c r="L256" i="35"/>
  <c r="J256" i="35"/>
  <c r="H256" i="35"/>
  <c r="M255" i="35"/>
  <c r="L255" i="35"/>
  <c r="N255" i="35" s="1"/>
  <c r="O255" i="35" s="1"/>
  <c r="J255" i="35"/>
  <c r="H255" i="35"/>
  <c r="M254" i="35"/>
  <c r="L254" i="35"/>
  <c r="J254" i="35"/>
  <c r="H254" i="35"/>
  <c r="M253" i="35"/>
  <c r="L253" i="35"/>
  <c r="J253" i="35"/>
  <c r="H253" i="35"/>
  <c r="M252" i="35"/>
  <c r="L252" i="35"/>
  <c r="J252" i="35"/>
  <c r="H252" i="35"/>
  <c r="M251" i="35"/>
  <c r="L251" i="35"/>
  <c r="N251" i="35" s="1"/>
  <c r="J251" i="35"/>
  <c r="H251" i="35"/>
  <c r="M250" i="35"/>
  <c r="L250" i="35"/>
  <c r="J250" i="35"/>
  <c r="H250" i="35"/>
  <c r="M249" i="35"/>
  <c r="L249" i="35"/>
  <c r="J249" i="35"/>
  <c r="H249" i="35"/>
  <c r="M248" i="35"/>
  <c r="L248" i="35"/>
  <c r="J248" i="35"/>
  <c r="H248" i="35"/>
  <c r="M247" i="35"/>
  <c r="L247" i="35"/>
  <c r="J247" i="35"/>
  <c r="H247" i="35"/>
  <c r="M246" i="35"/>
  <c r="L246" i="35"/>
  <c r="J246" i="35"/>
  <c r="H246" i="35"/>
  <c r="M245" i="35"/>
  <c r="L245" i="35"/>
  <c r="J245" i="35"/>
  <c r="H245" i="35"/>
  <c r="M244" i="35"/>
  <c r="L244" i="35"/>
  <c r="J244" i="35"/>
  <c r="H244" i="35"/>
  <c r="M243" i="35"/>
  <c r="L243" i="35"/>
  <c r="N243" i="35" s="1"/>
  <c r="O243" i="35" s="1"/>
  <c r="J243" i="35"/>
  <c r="H243" i="35"/>
  <c r="M242" i="35"/>
  <c r="L242" i="35"/>
  <c r="J242" i="35"/>
  <c r="H242" i="35"/>
  <c r="M241" i="35"/>
  <c r="L241" i="35"/>
  <c r="J241" i="35"/>
  <c r="H241" i="35"/>
  <c r="M240" i="35"/>
  <c r="L240" i="35"/>
  <c r="J240" i="35"/>
  <c r="H240" i="35"/>
  <c r="M239" i="35"/>
  <c r="L239" i="35"/>
  <c r="N239" i="35" s="1"/>
  <c r="O239" i="35" s="1"/>
  <c r="J239" i="35"/>
  <c r="H239" i="35"/>
  <c r="M238" i="35"/>
  <c r="L238" i="35"/>
  <c r="J238" i="35"/>
  <c r="H238" i="35"/>
  <c r="M237" i="35"/>
  <c r="L237" i="35"/>
  <c r="J237" i="35"/>
  <c r="H237" i="35"/>
  <c r="M236" i="35"/>
  <c r="L236" i="35"/>
  <c r="J236" i="35"/>
  <c r="H236" i="35"/>
  <c r="N254" i="35" l="1"/>
  <c r="O254" i="35" s="1"/>
  <c r="N742" i="35"/>
  <c r="N839" i="35"/>
  <c r="N944" i="35"/>
  <c r="N952" i="35"/>
  <c r="O952" i="35" s="1"/>
  <c r="N1228" i="35"/>
  <c r="O1228" i="35" s="1"/>
  <c r="N1236" i="35"/>
  <c r="N1291" i="35"/>
  <c r="N1299" i="35"/>
  <c r="O1299" i="35" s="1"/>
  <c r="N269" i="35"/>
  <c r="O269" i="35" s="1"/>
  <c r="N267" i="35"/>
  <c r="O267" i="35" s="1"/>
  <c r="N401" i="35"/>
  <c r="N464" i="35"/>
  <c r="O464" i="35" s="1"/>
  <c r="N468" i="35"/>
  <c r="O468" i="35" s="1"/>
  <c r="N472" i="35"/>
  <c r="O472" i="35" s="1"/>
  <c r="N480" i="35"/>
  <c r="O480" i="35" s="1"/>
  <c r="O531" i="35"/>
  <c r="N574" i="35"/>
  <c r="N578" i="35"/>
  <c r="N641" i="35"/>
  <c r="O641" i="35" s="1"/>
  <c r="N649" i="35"/>
  <c r="O649" i="35" s="1"/>
  <c r="O808" i="35"/>
  <c r="O816" i="35"/>
  <c r="N242" i="35"/>
  <c r="O263" i="35"/>
  <c r="N283" i="35"/>
  <c r="O283" i="35" s="1"/>
  <c r="N358" i="35"/>
  <c r="O358" i="35" s="1"/>
  <c r="N378" i="35"/>
  <c r="O378" i="35" s="1"/>
  <c r="N421" i="35"/>
  <c r="O421" i="35" s="1"/>
  <c r="N429" i="35"/>
  <c r="O429" i="35" s="1"/>
  <c r="N539" i="35"/>
  <c r="O539" i="35" s="1"/>
  <c r="N653" i="35"/>
  <c r="N808" i="35"/>
  <c r="N816" i="35"/>
  <c r="N871" i="35"/>
  <c r="O871" i="35" s="1"/>
  <c r="N875" i="35"/>
  <c r="O875" i="35" s="1"/>
  <c r="N879" i="35"/>
  <c r="O879" i="35" s="1"/>
  <c r="N960" i="35"/>
  <c r="N1037" i="35"/>
  <c r="N1053" i="35"/>
  <c r="N1057" i="35"/>
  <c r="N1080" i="35"/>
  <c r="O1080" i="35" s="1"/>
  <c r="N1088" i="35"/>
  <c r="O1088" i="35" s="1"/>
  <c r="N1111" i="35"/>
  <c r="O1111" i="35" s="1"/>
  <c r="N1115" i="35"/>
  <c r="O1115" i="35" s="1"/>
  <c r="N1177" i="35"/>
  <c r="O1177" i="35" s="1"/>
  <c r="N1181" i="35"/>
  <c r="O1181" i="35" s="1"/>
  <c r="N1185" i="35"/>
  <c r="N1256" i="35"/>
  <c r="O1256" i="35" s="1"/>
  <c r="N563" i="35"/>
  <c r="O563" i="35" s="1"/>
  <c r="N567" i="35"/>
  <c r="O739" i="35"/>
  <c r="N979" i="35"/>
  <c r="O979" i="35" s="1"/>
  <c r="N983" i="35"/>
  <c r="O983" i="35" s="1"/>
  <c r="O1003" i="35"/>
  <c r="O1007" i="35"/>
  <c r="N914" i="35"/>
  <c r="O914" i="35" s="1"/>
  <c r="N1061" i="35"/>
  <c r="O1061" i="35" s="1"/>
  <c r="O1143" i="35"/>
  <c r="N1162" i="35"/>
  <c r="O1162" i="35" s="1"/>
  <c r="N1166" i="35"/>
  <c r="O1166" i="35" s="1"/>
  <c r="O1229" i="35"/>
  <c r="N1264" i="35"/>
  <c r="N1292" i="35"/>
  <c r="O1292" i="35" s="1"/>
  <c r="N1300" i="35"/>
  <c r="N319" i="35"/>
  <c r="N465" i="35"/>
  <c r="N520" i="35"/>
  <c r="O540" i="35"/>
  <c r="N595" i="35"/>
  <c r="O595" i="35" s="1"/>
  <c r="N638" i="35"/>
  <c r="N642" i="35"/>
  <c r="N689" i="35"/>
  <c r="O689" i="35" s="1"/>
  <c r="N697" i="35"/>
  <c r="O697" i="35" s="1"/>
  <c r="N701" i="35"/>
  <c r="O720" i="35"/>
  <c r="O891" i="35"/>
  <c r="N918" i="35"/>
  <c r="O918" i="35" s="1"/>
  <c r="N991" i="35"/>
  <c r="O991" i="35" s="1"/>
  <c r="N1112" i="35"/>
  <c r="O1112" i="35" s="1"/>
  <c r="N1127" i="35"/>
  <c r="O1127" i="35" s="1"/>
  <c r="O1253" i="35"/>
  <c r="N363" i="35"/>
  <c r="N371" i="35"/>
  <c r="O371" i="35" s="1"/>
  <c r="N485" i="35"/>
  <c r="O485" i="35" s="1"/>
  <c r="O532" i="35"/>
  <c r="N536" i="35"/>
  <c r="O536" i="35" s="1"/>
  <c r="O603" i="35"/>
  <c r="O658" i="35"/>
  <c r="O774" i="35"/>
  <c r="N895" i="35"/>
  <c r="N976" i="35"/>
  <c r="O976" i="35" s="1"/>
  <c r="N1089" i="35"/>
  <c r="N1097" i="35"/>
  <c r="O1097" i="35" s="1"/>
  <c r="O1182" i="35"/>
  <c r="O1241" i="35"/>
  <c r="O1245" i="35"/>
  <c r="N1249" i="35"/>
  <c r="N237" i="35"/>
  <c r="O237" i="35" s="1"/>
  <c r="N245" i="35"/>
  <c r="O245" i="35" s="1"/>
  <c r="N253" i="35"/>
  <c r="O253" i="35" s="1"/>
  <c r="N292" i="35"/>
  <c r="O292" i="35" s="1"/>
  <c r="N324" i="35"/>
  <c r="O324" i="35" s="1"/>
  <c r="N340" i="35"/>
  <c r="O340" i="35" s="1"/>
  <c r="N348" i="35"/>
  <c r="N387" i="35"/>
  <c r="O387" i="35" s="1"/>
  <c r="N395" i="35"/>
  <c r="O395" i="35" s="1"/>
  <c r="N493" i="35"/>
  <c r="N627" i="35"/>
  <c r="O627" i="35" s="1"/>
  <c r="N631" i="35"/>
  <c r="O631" i="35" s="1"/>
  <c r="N728" i="35"/>
  <c r="N736" i="35"/>
  <c r="O736" i="35" s="1"/>
  <c r="O744" i="35"/>
  <c r="N833" i="35"/>
  <c r="O833" i="35" s="1"/>
  <c r="N899" i="35"/>
  <c r="O899" i="35" s="1"/>
  <c r="N907" i="35"/>
  <c r="O907" i="35" s="1"/>
  <c r="N911" i="35"/>
  <c r="O911" i="35" s="1"/>
  <c r="O1000" i="35"/>
  <c r="N1023" i="35"/>
  <c r="O1023" i="35" s="1"/>
  <c r="N1120" i="35"/>
  <c r="O1120" i="35" s="1"/>
  <c r="O1128" i="35"/>
  <c r="N1163" i="35"/>
  <c r="O1163" i="35" s="1"/>
  <c r="N1293" i="35"/>
  <c r="O1293" i="35" s="1"/>
  <c r="N257" i="35"/>
  <c r="O356" i="35"/>
  <c r="N411" i="35"/>
  <c r="O411" i="35" s="1"/>
  <c r="N513" i="35"/>
  <c r="O513" i="35" s="1"/>
  <c r="N521" i="35"/>
  <c r="O521" i="35" s="1"/>
  <c r="O541" i="35"/>
  <c r="N584" i="35"/>
  <c r="O604" i="35"/>
  <c r="O655" i="35"/>
  <c r="O659" i="35"/>
  <c r="O663" i="35"/>
  <c r="N690" i="35"/>
  <c r="N698" i="35"/>
  <c r="O698" i="35" s="1"/>
  <c r="N798" i="35"/>
  <c r="O798" i="35" s="1"/>
  <c r="N802" i="35"/>
  <c r="O802" i="35" s="1"/>
  <c r="N841" i="35"/>
  <c r="N946" i="35"/>
  <c r="N950" i="35"/>
  <c r="O950" i="35" s="1"/>
  <c r="N954" i="35"/>
  <c r="O954" i="35" s="1"/>
  <c r="N1004" i="35"/>
  <c r="O1004" i="35" s="1"/>
  <c r="O1035" i="35"/>
  <c r="O1043" i="35"/>
  <c r="N1066" i="35"/>
  <c r="O1066" i="35" s="1"/>
  <c r="N1070" i="35"/>
  <c r="O1070" i="35" s="1"/>
  <c r="N1074" i="35"/>
  <c r="O1074" i="35" s="1"/>
  <c r="N1132" i="35"/>
  <c r="N1140" i="35"/>
  <c r="O1140" i="35" s="1"/>
  <c r="N1171" i="35"/>
  <c r="O1171" i="35" s="1"/>
  <c r="O1179" i="35"/>
  <c r="O1183" i="35"/>
  <c r="O1191" i="35"/>
  <c r="O1226" i="35"/>
  <c r="N364" i="35"/>
  <c r="O364" i="35" s="1"/>
  <c r="N372" i="35"/>
  <c r="N380" i="35"/>
  <c r="O380" i="35" s="1"/>
  <c r="N435" i="35"/>
  <c r="O435" i="35" s="1"/>
  <c r="N439" i="35"/>
  <c r="N529" i="35"/>
  <c r="N592" i="35"/>
  <c r="O592" i="35" s="1"/>
  <c r="N596" i="35"/>
  <c r="O596" i="35" s="1"/>
  <c r="N600" i="35"/>
  <c r="O600" i="35" s="1"/>
  <c r="N608" i="35"/>
  <c r="O710" i="35"/>
  <c r="N760" i="35"/>
  <c r="O760" i="35" s="1"/>
  <c r="N779" i="35"/>
  <c r="O779" i="35" s="1"/>
  <c r="N845" i="35"/>
  <c r="N849" i="35"/>
  <c r="O849" i="35" s="1"/>
  <c r="O896" i="35"/>
  <c r="O923" i="35"/>
  <c r="N1012" i="35"/>
  <c r="O1012" i="35" s="1"/>
  <c r="N1109" i="35"/>
  <c r="N285" i="35"/>
  <c r="O285" i="35" s="1"/>
  <c r="N297" i="35"/>
  <c r="O297" i="35" s="1"/>
  <c r="N313" i="35"/>
  <c r="O313" i="35" s="1"/>
  <c r="N321" i="35"/>
  <c r="N337" i="35"/>
  <c r="O337" i="35" s="1"/>
  <c r="N353" i="35"/>
  <c r="O353" i="35" s="1"/>
  <c r="O427" i="35"/>
  <c r="N447" i="35"/>
  <c r="O447" i="35" s="1"/>
  <c r="N451" i="35"/>
  <c r="O451" i="35" s="1"/>
  <c r="N455" i="35"/>
  <c r="O455" i="35" s="1"/>
  <c r="N459" i="35"/>
  <c r="O459" i="35" s="1"/>
  <c r="N549" i="35"/>
  <c r="O549" i="35" s="1"/>
  <c r="N557" i="35"/>
  <c r="O671" i="35"/>
  <c r="N675" i="35"/>
  <c r="O675" i="35" s="1"/>
  <c r="N679" i="35"/>
  <c r="O679" i="35" s="1"/>
  <c r="N710" i="35"/>
  <c r="N768" i="35"/>
  <c r="O818" i="35"/>
  <c r="N822" i="35"/>
  <c r="O822" i="35" s="1"/>
  <c r="N830" i="35"/>
  <c r="O830" i="35" s="1"/>
  <c r="N865" i="35"/>
  <c r="O865" i="35" s="1"/>
  <c r="N904" i="35"/>
  <c r="N977" i="35"/>
  <c r="N985" i="35"/>
  <c r="N1082" i="35"/>
  <c r="N1090" i="35"/>
  <c r="O1090" i="35" s="1"/>
  <c r="N1148" i="35"/>
  <c r="N1152" i="35"/>
  <c r="O1152" i="35" s="1"/>
  <c r="N1215" i="35"/>
  <c r="O1215" i="35" s="1"/>
  <c r="N636" i="35"/>
  <c r="O636" i="35" s="1"/>
  <c r="N644" i="35"/>
  <c r="O644" i="35" s="1"/>
  <c r="N691" i="35"/>
  <c r="O691" i="35" s="1"/>
  <c r="N695" i="35"/>
  <c r="O695" i="35" s="1"/>
  <c r="N699" i="35"/>
  <c r="O699" i="35" s="1"/>
  <c r="N703" i="35"/>
  <c r="N795" i="35"/>
  <c r="O795" i="35" s="1"/>
  <c r="N799" i="35"/>
  <c r="O799" i="35" s="1"/>
  <c r="N951" i="35"/>
  <c r="O951" i="35" s="1"/>
  <c r="N1001" i="35"/>
  <c r="O1001" i="35" s="1"/>
  <c r="O1032" i="35"/>
  <c r="N1067" i="35"/>
  <c r="O1067" i="35" s="1"/>
  <c r="N1071" i="35"/>
  <c r="O1071" i="35" s="1"/>
  <c r="N1168" i="35"/>
  <c r="O1168" i="35" s="1"/>
  <c r="N1227" i="35"/>
  <c r="N1235" i="35"/>
  <c r="O1235" i="35" s="1"/>
  <c r="O325" i="35"/>
  <c r="N400" i="35"/>
  <c r="O400" i="35" s="1"/>
  <c r="N404" i="35"/>
  <c r="O404" i="35" s="1"/>
  <c r="N408" i="35"/>
  <c r="O408" i="35" s="1"/>
  <c r="N416" i="35"/>
  <c r="O443" i="35"/>
  <c r="N475" i="35"/>
  <c r="O475" i="35" s="1"/>
  <c r="O612" i="35"/>
  <c r="O783" i="35"/>
  <c r="O939" i="35"/>
  <c r="O1059" i="35"/>
  <c r="N277" i="35"/>
  <c r="O277" i="35" s="1"/>
  <c r="O266" i="35"/>
  <c r="N270" i="35"/>
  <c r="N436" i="35"/>
  <c r="O436" i="35" s="1"/>
  <c r="N593" i="35"/>
  <c r="O593" i="35" s="1"/>
  <c r="N722" i="35"/>
  <c r="O722" i="35" s="1"/>
  <c r="N749" i="35"/>
  <c r="O761" i="35"/>
  <c r="N772" i="35"/>
  <c r="O807" i="35"/>
  <c r="O815" i="35"/>
  <c r="N854" i="35"/>
  <c r="O854" i="35" s="1"/>
  <c r="N858" i="35"/>
  <c r="O858" i="35" s="1"/>
  <c r="O870" i="35"/>
  <c r="N893" i="35"/>
  <c r="O893" i="35" s="1"/>
  <c r="O928" i="35"/>
  <c r="O936" i="35"/>
  <c r="O967" i="35"/>
  <c r="N1044" i="35"/>
  <c r="O1044" i="35" s="1"/>
  <c r="O1083" i="35"/>
  <c r="O1087" i="35"/>
  <c r="O1091" i="35"/>
  <c r="O1095" i="35"/>
  <c r="N1184" i="35"/>
  <c r="O1184" i="35" s="1"/>
  <c r="N1192" i="35"/>
  <c r="O1192" i="35" s="1"/>
  <c r="O265" i="35"/>
  <c r="N250" i="35"/>
  <c r="O250" i="35" s="1"/>
  <c r="N258" i="35"/>
  <c r="O258" i="35" s="1"/>
  <c r="O274" i="35"/>
  <c r="N247" i="35"/>
  <c r="O247" i="35" s="1"/>
  <c r="N306" i="35"/>
  <c r="O306" i="35" s="1"/>
  <c r="N314" i="35"/>
  <c r="O314" i="35" s="1"/>
  <c r="N322" i="35"/>
  <c r="O322" i="35" s="1"/>
  <c r="N330" i="35"/>
  <c r="O330" i="35" s="1"/>
  <c r="N338" i="35"/>
  <c r="O338" i="35" s="1"/>
  <c r="N346" i="35"/>
  <c r="O346" i="35" s="1"/>
  <c r="O373" i="35"/>
  <c r="O381" i="35"/>
  <c r="O428" i="35"/>
  <c r="N444" i="35"/>
  <c r="N452" i="35"/>
  <c r="O452" i="35" s="1"/>
  <c r="N491" i="35"/>
  <c r="O491" i="35" s="1"/>
  <c r="N499" i="35"/>
  <c r="O499" i="35" s="1"/>
  <c r="N503" i="35"/>
  <c r="N613" i="35"/>
  <c r="O613" i="35" s="1"/>
  <c r="N621" i="35"/>
  <c r="O688" i="35"/>
  <c r="N711" i="35"/>
  <c r="O711" i="35" s="1"/>
  <c r="N715" i="35"/>
  <c r="O715" i="35" s="1"/>
  <c r="N827" i="35"/>
  <c r="O827" i="35" s="1"/>
  <c r="N831" i="35"/>
  <c r="O831" i="35" s="1"/>
  <c r="N874" i="35"/>
  <c r="O874" i="35" s="1"/>
  <c r="N878" i="35"/>
  <c r="O878" i="35" s="1"/>
  <c r="N882" i="35"/>
  <c r="O882" i="35" s="1"/>
  <c r="N905" i="35"/>
  <c r="O905" i="35" s="1"/>
  <c r="N932" i="35"/>
  <c r="N1017" i="35"/>
  <c r="N1025" i="35"/>
  <c r="N1064" i="35"/>
  <c r="O1064" i="35" s="1"/>
  <c r="N1118" i="35"/>
  <c r="O1118" i="35" s="1"/>
  <c r="N1212" i="35"/>
  <c r="N1220" i="35"/>
  <c r="O1220" i="35" s="1"/>
  <c r="N1267" i="35"/>
  <c r="O1267" i="35" s="1"/>
  <c r="N1279" i="35"/>
  <c r="O1279" i="35" s="1"/>
  <c r="N564" i="35"/>
  <c r="O564" i="35" s="1"/>
  <c r="O895" i="35"/>
  <c r="O999" i="35"/>
  <c r="O341" i="35"/>
  <c r="O934" i="35"/>
  <c r="O1131" i="35"/>
  <c r="O1139" i="35"/>
  <c r="O1050" i="35"/>
  <c r="N628" i="35"/>
  <c r="O628" i="35" s="1"/>
  <c r="O927" i="35"/>
  <c r="O931" i="35"/>
  <c r="O935" i="35"/>
  <c r="O1116" i="35"/>
  <c r="O444" i="35"/>
  <c r="O1039" i="35"/>
  <c r="O1047" i="35"/>
  <c r="O749" i="35"/>
  <c r="O279" i="35"/>
  <c r="O1175" i="35"/>
  <c r="O811" i="35"/>
  <c r="N500" i="35"/>
  <c r="O500" i="35" s="1"/>
  <c r="O738" i="35"/>
  <c r="O855" i="35"/>
  <c r="O859" i="35"/>
  <c r="O731" i="35"/>
  <c r="O310" i="35"/>
  <c r="O383" i="35"/>
  <c r="O902" i="35"/>
  <c r="N248" i="35"/>
  <c r="O248" i="35" s="1"/>
  <c r="N252" i="35"/>
  <c r="O252" i="35" s="1"/>
  <c r="N271" i="35"/>
  <c r="O271" i="35" s="1"/>
  <c r="N275" i="35"/>
  <c r="O275" i="35" s="1"/>
  <c r="N302" i="35"/>
  <c r="O302" i="35" s="1"/>
  <c r="N333" i="35"/>
  <c r="O333" i="35" s="1"/>
  <c r="N345" i="35"/>
  <c r="O345" i="35" s="1"/>
  <c r="N360" i="35"/>
  <c r="O360" i="35" s="1"/>
  <c r="N375" i="35"/>
  <c r="O375" i="35" s="1"/>
  <c r="N379" i="35"/>
  <c r="O379" i="35" s="1"/>
  <c r="N398" i="35"/>
  <c r="O398" i="35" s="1"/>
  <c r="N402" i="35"/>
  <c r="O402" i="35" s="1"/>
  <c r="N417" i="35"/>
  <c r="O417" i="35" s="1"/>
  <c r="N432" i="35"/>
  <c r="O432" i="35" s="1"/>
  <c r="N462" i="35"/>
  <c r="O462" i="35" s="1"/>
  <c r="N466" i="35"/>
  <c r="O466" i="35" s="1"/>
  <c r="N481" i="35"/>
  <c r="O481" i="35" s="1"/>
  <c r="N496" i="35"/>
  <c r="O496" i="35" s="1"/>
  <c r="N526" i="35"/>
  <c r="O526" i="35" s="1"/>
  <c r="N530" i="35"/>
  <c r="O530" i="35" s="1"/>
  <c r="N545" i="35"/>
  <c r="O545" i="35" s="1"/>
  <c r="N560" i="35"/>
  <c r="O560" i="35" s="1"/>
  <c r="N590" i="35"/>
  <c r="O590" i="35" s="1"/>
  <c r="N594" i="35"/>
  <c r="O594" i="35" s="1"/>
  <c r="N609" i="35"/>
  <c r="O609" i="35" s="1"/>
  <c r="N624" i="35"/>
  <c r="O624" i="35" s="1"/>
  <c r="N654" i="35"/>
  <c r="O654" i="35" s="1"/>
  <c r="N665" i="35"/>
  <c r="O665" i="35" s="1"/>
  <c r="N680" i="35"/>
  <c r="O680" i="35" s="1"/>
  <c r="N716" i="35"/>
  <c r="O716" i="35" s="1"/>
  <c r="N745" i="35"/>
  <c r="O745" i="35" s="1"/>
  <c r="N785" i="35"/>
  <c r="O785" i="35" s="1"/>
  <c r="N796" i="35"/>
  <c r="O796" i="35" s="1"/>
  <c r="N800" i="35"/>
  <c r="O800" i="35" s="1"/>
  <c r="N880" i="35"/>
  <c r="O880" i="35" s="1"/>
  <c r="N908" i="35"/>
  <c r="O908" i="35" s="1"/>
  <c r="N912" i="35"/>
  <c r="O912" i="35" s="1"/>
  <c r="N948" i="35"/>
  <c r="O948" i="35" s="1"/>
  <c r="N980" i="35"/>
  <c r="O980" i="35" s="1"/>
  <c r="N984" i="35"/>
  <c r="O984" i="35" s="1"/>
  <c r="N1013" i="35"/>
  <c r="O1013" i="35" s="1"/>
  <c r="N1020" i="35"/>
  <c r="O1020" i="35" s="1"/>
  <c r="N1024" i="35"/>
  <c r="O1024" i="35" s="1"/>
  <c r="N1068" i="35"/>
  <c r="O1068" i="35" s="1"/>
  <c r="N1072" i="35"/>
  <c r="O1072" i="35" s="1"/>
  <c r="N1149" i="35"/>
  <c r="O1149" i="35" s="1"/>
  <c r="N1186" i="35"/>
  <c r="O1186" i="35" s="1"/>
  <c r="N1201" i="35"/>
  <c r="O1201" i="35" s="1"/>
  <c r="N1216" i="35"/>
  <c r="O1216" i="35" s="1"/>
  <c r="N1250" i="35"/>
  <c r="O1250" i="35" s="1"/>
  <c r="N1265" i="35"/>
  <c r="O1265" i="35" s="1"/>
  <c r="N1280" i="35"/>
  <c r="O1280" i="35" s="1"/>
  <c r="O1254" i="35"/>
  <c r="N391" i="35"/>
  <c r="O391" i="35" s="1"/>
  <c r="N440" i="35"/>
  <c r="O440" i="35" s="1"/>
  <c r="N474" i="35"/>
  <c r="O474" i="35" s="1"/>
  <c r="N538" i="35"/>
  <c r="O538" i="35" s="1"/>
  <c r="N602" i="35"/>
  <c r="O602" i="35" s="1"/>
  <c r="N662" i="35"/>
  <c r="O662" i="35" s="1"/>
  <c r="N753" i="35"/>
  <c r="O753" i="35" s="1"/>
  <c r="O463" i="35"/>
  <c r="O591" i="35"/>
  <c r="O621" i="35"/>
  <c r="N684" i="35"/>
  <c r="O684" i="35" s="1"/>
  <c r="N706" i="35"/>
  <c r="O706" i="35" s="1"/>
  <c r="N713" i="35"/>
  <c r="O713" i="35" s="1"/>
  <c r="N782" i="35"/>
  <c r="O782" i="35" s="1"/>
  <c r="N793" i="35"/>
  <c r="O793" i="35" s="1"/>
  <c r="N844" i="35"/>
  <c r="O844" i="35" s="1"/>
  <c r="N862" i="35"/>
  <c r="O862" i="35" s="1"/>
  <c r="N869" i="35"/>
  <c r="O869" i="35" s="1"/>
  <c r="O888" i="35"/>
  <c r="O920" i="35"/>
  <c r="N938" i="35"/>
  <c r="O938" i="35" s="1"/>
  <c r="N956" i="35"/>
  <c r="O956" i="35" s="1"/>
  <c r="N988" i="35"/>
  <c r="O988" i="35" s="1"/>
  <c r="O992" i="35"/>
  <c r="N1010" i="35"/>
  <c r="O1010" i="35" s="1"/>
  <c r="N1054" i="35"/>
  <c r="O1054" i="35" s="1"/>
  <c r="N1102" i="35"/>
  <c r="O1102" i="35" s="1"/>
  <c r="N1113" i="35"/>
  <c r="N1124" i="35"/>
  <c r="O1124" i="35" s="1"/>
  <c r="O1187" i="35"/>
  <c r="N1198" i="35"/>
  <c r="O1198" i="35" s="1"/>
  <c r="O1236" i="35"/>
  <c r="O1251" i="35"/>
  <c r="N1262" i="35"/>
  <c r="O1262" i="35" s="1"/>
  <c r="O1300" i="35"/>
  <c r="O1190" i="35"/>
  <c r="N553" i="35"/>
  <c r="O553" i="35" s="1"/>
  <c r="N598" i="35"/>
  <c r="O598" i="35" s="1"/>
  <c r="N778" i="35"/>
  <c r="O778" i="35" s="1"/>
  <c r="N898" i="35"/>
  <c r="O898" i="35" s="1"/>
  <c r="N1076" i="35"/>
  <c r="O1076" i="35" s="1"/>
  <c r="N1288" i="35"/>
  <c r="O1288" i="35" s="1"/>
  <c r="O268" i="35"/>
  <c r="O299" i="35"/>
  <c r="O527" i="35"/>
  <c r="O276" i="35"/>
  <c r="N334" i="35"/>
  <c r="O334" i="35" s="1"/>
  <c r="N357" i="35"/>
  <c r="O357" i="35" s="1"/>
  <c r="N376" i="35"/>
  <c r="O376" i="35" s="1"/>
  <c r="N414" i="35"/>
  <c r="O414" i="35" s="1"/>
  <c r="N418" i="35"/>
  <c r="O418" i="35" s="1"/>
  <c r="N433" i="35"/>
  <c r="O433" i="35" s="1"/>
  <c r="N448" i="35"/>
  <c r="O448" i="35" s="1"/>
  <c r="N478" i="35"/>
  <c r="O478" i="35" s="1"/>
  <c r="N482" i="35"/>
  <c r="O482" i="35" s="1"/>
  <c r="N497" i="35"/>
  <c r="O497" i="35" s="1"/>
  <c r="N512" i="35"/>
  <c r="O512" i="35" s="1"/>
  <c r="N542" i="35"/>
  <c r="O542" i="35" s="1"/>
  <c r="N546" i="35"/>
  <c r="O546" i="35" s="1"/>
  <c r="N561" i="35"/>
  <c r="O561" i="35" s="1"/>
  <c r="N576" i="35"/>
  <c r="O576" i="35" s="1"/>
  <c r="N606" i="35"/>
  <c r="O606" i="35" s="1"/>
  <c r="N610" i="35"/>
  <c r="O610" i="35" s="1"/>
  <c r="N625" i="35"/>
  <c r="O625" i="35" s="1"/>
  <c r="N640" i="35"/>
  <c r="O640" i="35" s="1"/>
  <c r="N666" i="35"/>
  <c r="O666" i="35" s="1"/>
  <c r="O703" i="35"/>
  <c r="N717" i="35"/>
  <c r="O717" i="35" s="1"/>
  <c r="O728" i="35"/>
  <c r="N746" i="35"/>
  <c r="O746" i="35" s="1"/>
  <c r="O775" i="35"/>
  <c r="N786" i="35"/>
  <c r="O786" i="35" s="1"/>
  <c r="O823" i="35"/>
  <c r="N873" i="35"/>
  <c r="O873" i="35" s="1"/>
  <c r="N909" i="35"/>
  <c r="N942" i="35"/>
  <c r="O942" i="35" s="1"/>
  <c r="O960" i="35"/>
  <c r="O985" i="35"/>
  <c r="N1014" i="35"/>
  <c r="O1014" i="35" s="1"/>
  <c r="N1021" i="35"/>
  <c r="N1058" i="35"/>
  <c r="O1058" i="35" s="1"/>
  <c r="N1069" i="35"/>
  <c r="O1069" i="35" s="1"/>
  <c r="O1073" i="35"/>
  <c r="N1106" i="35"/>
  <c r="O1106" i="35" s="1"/>
  <c r="N1161" i="35"/>
  <c r="O1161" i="35" s="1"/>
  <c r="N1172" i="35"/>
  <c r="O1172" i="35" s="1"/>
  <c r="N1202" i="35"/>
  <c r="O1202" i="35" s="1"/>
  <c r="N1217" i="35"/>
  <c r="O1217" i="35" s="1"/>
  <c r="N1232" i="35"/>
  <c r="O1232" i="35" s="1"/>
  <c r="N1266" i="35"/>
  <c r="O1266" i="35" s="1"/>
  <c r="N1281" i="35"/>
  <c r="O1281" i="35" s="1"/>
  <c r="N1296" i="35"/>
  <c r="O1296" i="35" s="1"/>
  <c r="N287" i="35"/>
  <c r="O287" i="35" s="1"/>
  <c r="N318" i="35"/>
  <c r="O318" i="35" s="1"/>
  <c r="N410" i="35"/>
  <c r="O410" i="35" s="1"/>
  <c r="N489" i="35"/>
  <c r="O489" i="35" s="1"/>
  <c r="N617" i="35"/>
  <c r="O617" i="35" s="1"/>
  <c r="O768" i="35"/>
  <c r="N826" i="35"/>
  <c r="O826" i="35" s="1"/>
  <c r="N945" i="35"/>
  <c r="O945" i="35" s="1"/>
  <c r="N970" i="35"/>
  <c r="O970" i="35" s="1"/>
  <c r="N1098" i="35"/>
  <c r="O1098" i="35" s="1"/>
  <c r="N1146" i="35"/>
  <c r="O1146" i="35" s="1"/>
  <c r="O399" i="35"/>
  <c r="N673" i="35"/>
  <c r="O673" i="35" s="1"/>
  <c r="N249" i="35"/>
  <c r="O249" i="35" s="1"/>
  <c r="N303" i="35"/>
  <c r="O303" i="35" s="1"/>
  <c r="N238" i="35"/>
  <c r="O238" i="35" s="1"/>
  <c r="N280" i="35"/>
  <c r="O280" i="35" s="1"/>
  <c r="N284" i="35"/>
  <c r="O284" i="35" s="1"/>
  <c r="N311" i="35"/>
  <c r="O311" i="35" s="1"/>
  <c r="N315" i="35"/>
  <c r="O315" i="35" s="1"/>
  <c r="N342" i="35"/>
  <c r="O342" i="35" s="1"/>
  <c r="N369" i="35"/>
  <c r="O369" i="35" s="1"/>
  <c r="N384" i="35"/>
  <c r="O384" i="35" s="1"/>
  <c r="N388" i="35"/>
  <c r="O388" i="35" s="1"/>
  <c r="N407" i="35"/>
  <c r="O407" i="35" s="1"/>
  <c r="N437" i="35"/>
  <c r="O437" i="35" s="1"/>
  <c r="N471" i="35"/>
  <c r="O471" i="35" s="1"/>
  <c r="N501" i="35"/>
  <c r="O501" i="35" s="1"/>
  <c r="N535" i="35"/>
  <c r="O535" i="35" s="1"/>
  <c r="N565" i="35"/>
  <c r="O565" i="35" s="1"/>
  <c r="N599" i="35"/>
  <c r="O599" i="35" s="1"/>
  <c r="N629" i="35"/>
  <c r="O629" i="35" s="1"/>
  <c r="N670" i="35"/>
  <c r="O670" i="35" s="1"/>
  <c r="O696" i="35"/>
  <c r="N750" i="35"/>
  <c r="O750" i="35" s="1"/>
  <c r="N790" i="35"/>
  <c r="O790" i="35" s="1"/>
  <c r="N801" i="35"/>
  <c r="O801" i="35" s="1"/>
  <c r="N866" i="35"/>
  <c r="O866" i="35" s="1"/>
  <c r="N877" i="35"/>
  <c r="O877" i="35" s="1"/>
  <c r="N913" i="35"/>
  <c r="O913" i="35" s="1"/>
  <c r="N924" i="35"/>
  <c r="O924" i="35" s="1"/>
  <c r="N996" i="35"/>
  <c r="O996" i="35" s="1"/>
  <c r="N1036" i="35"/>
  <c r="O1036" i="35" s="1"/>
  <c r="O1040" i="35"/>
  <c r="N1117" i="35"/>
  <c r="N1154" i="35"/>
  <c r="O1154" i="35" s="1"/>
  <c r="N1165" i="35"/>
  <c r="O1180" i="35"/>
  <c r="O1195" i="35"/>
  <c r="N1206" i="35"/>
  <c r="O1206" i="35" s="1"/>
  <c r="O1244" i="35"/>
  <c r="O1259" i="35"/>
  <c r="N1270" i="35"/>
  <c r="O1270" i="35" s="1"/>
  <c r="N368" i="35"/>
  <c r="O368" i="35" s="1"/>
  <c r="N406" i="35"/>
  <c r="O406" i="35" s="1"/>
  <c r="N425" i="35"/>
  <c r="O425" i="35" s="1"/>
  <c r="N504" i="35"/>
  <c r="O504" i="35" s="1"/>
  <c r="N1194" i="35"/>
  <c r="O1194" i="35" s="1"/>
  <c r="N1209" i="35"/>
  <c r="O1209" i="35" s="1"/>
  <c r="N1224" i="35"/>
  <c r="O1224" i="35" s="1"/>
  <c r="N1273" i="35"/>
  <c r="O1273" i="35" s="1"/>
  <c r="O557" i="35"/>
  <c r="O307" i="35"/>
  <c r="O242" i="35"/>
  <c r="O288" i="35"/>
  <c r="O319" i="35"/>
  <c r="O350" i="35"/>
  <c r="O365" i="35"/>
  <c r="O392" i="35"/>
  <c r="O422" i="35"/>
  <c r="O426" i="35"/>
  <c r="O441" i="35"/>
  <c r="O456" i="35"/>
  <c r="O486" i="35"/>
  <c r="O490" i="35"/>
  <c r="O505" i="35"/>
  <c r="O520" i="35"/>
  <c r="O550" i="35"/>
  <c r="O554" i="35"/>
  <c r="O569" i="35"/>
  <c r="O584" i="35"/>
  <c r="O614" i="35"/>
  <c r="O618" i="35"/>
  <c r="O633" i="35"/>
  <c r="O648" i="35"/>
  <c r="O681" i="35"/>
  <c r="N721" i="35"/>
  <c r="O721" i="35" s="1"/>
  <c r="O754" i="35"/>
  <c r="O765" i="35"/>
  <c r="O834" i="35"/>
  <c r="O841" i="35"/>
  <c r="N881" i="35"/>
  <c r="O881" i="35" s="1"/>
  <c r="O946" i="35"/>
  <c r="N953" i="35"/>
  <c r="O953" i="35" s="1"/>
  <c r="O1018" i="35"/>
  <c r="O1029" i="35"/>
  <c r="O1084" i="35"/>
  <c r="O1121" i="35"/>
  <c r="O1132" i="35"/>
  <c r="N1176" i="35"/>
  <c r="O1176" i="35" s="1"/>
  <c r="N1210" i="35"/>
  <c r="O1210" i="35" s="1"/>
  <c r="N1225" i="35"/>
  <c r="O1225" i="35" s="1"/>
  <c r="N1240" i="35"/>
  <c r="O1240" i="35" s="1"/>
  <c r="N1274" i="35"/>
  <c r="O1274" i="35" s="1"/>
  <c r="N1289" i="35"/>
  <c r="O1289" i="35" s="1"/>
  <c r="N256" i="35"/>
  <c r="O256" i="35" s="1"/>
  <c r="N470" i="35"/>
  <c r="O470" i="35" s="1"/>
  <c r="N568" i="35"/>
  <c r="O568" i="35" s="1"/>
  <c r="N1258" i="35"/>
  <c r="O1258" i="35" s="1"/>
  <c r="N264" i="35"/>
  <c r="O264" i="35" s="1"/>
  <c r="N295" i="35"/>
  <c r="O295" i="35" s="1"/>
  <c r="O361" i="35"/>
  <c r="O257" i="35"/>
  <c r="N246" i="35"/>
  <c r="O246" i="35" s="1"/>
  <c r="N273" i="35"/>
  <c r="O273" i="35" s="1"/>
  <c r="N296" i="35"/>
  <c r="O296" i="35" s="1"/>
  <c r="N300" i="35"/>
  <c r="O300" i="35" s="1"/>
  <c r="N327" i="35"/>
  <c r="O327" i="35" s="1"/>
  <c r="N331" i="35"/>
  <c r="O331" i="35" s="1"/>
  <c r="N377" i="35"/>
  <c r="O377" i="35" s="1"/>
  <c r="N415" i="35"/>
  <c r="O415" i="35" s="1"/>
  <c r="N445" i="35"/>
  <c r="O445" i="35" s="1"/>
  <c r="N479" i="35"/>
  <c r="O479" i="35" s="1"/>
  <c r="N509" i="35"/>
  <c r="O509" i="35" s="1"/>
  <c r="N543" i="35"/>
  <c r="O543" i="35" s="1"/>
  <c r="N573" i="35"/>
  <c r="O573" i="35" s="1"/>
  <c r="N607" i="35"/>
  <c r="O607" i="35" s="1"/>
  <c r="N637" i="35"/>
  <c r="O637" i="35" s="1"/>
  <c r="N674" i="35"/>
  <c r="O674" i="35" s="1"/>
  <c r="N685" i="35"/>
  <c r="O685" i="35" s="1"/>
  <c r="N732" i="35"/>
  <c r="O732" i="35" s="1"/>
  <c r="N794" i="35"/>
  <c r="O794" i="35" s="1"/>
  <c r="N906" i="35"/>
  <c r="O906" i="35" s="1"/>
  <c r="N993" i="35"/>
  <c r="O993" i="35" s="1"/>
  <c r="N1033" i="35"/>
  <c r="N1048" i="35"/>
  <c r="O1048" i="35" s="1"/>
  <c r="N1081" i="35"/>
  <c r="O1081" i="35" s="1"/>
  <c r="N1114" i="35"/>
  <c r="O1114" i="35" s="1"/>
  <c r="N1125" i="35"/>
  <c r="O1125" i="35" s="1"/>
  <c r="O1169" i="35"/>
  <c r="N1188" i="35"/>
  <c r="O1188" i="35" s="1"/>
  <c r="N1203" i="35"/>
  <c r="O1203" i="35" s="1"/>
  <c r="O1278" i="35"/>
  <c r="O1164" i="35"/>
  <c r="O291" i="35"/>
  <c r="N349" i="35"/>
  <c r="O349" i="35" s="1"/>
  <c r="N632" i="35"/>
  <c r="O632" i="35" s="1"/>
  <c r="O742" i="35"/>
  <c r="N1028" i="35"/>
  <c r="O1028" i="35" s="1"/>
  <c r="N1157" i="35"/>
  <c r="O1157" i="35" s="1"/>
  <c r="N326" i="35"/>
  <c r="O326" i="35" s="1"/>
  <c r="O372" i="35"/>
  <c r="O493" i="35"/>
  <c r="N272" i="35"/>
  <c r="O272" i="35" s="1"/>
  <c r="O261" i="35"/>
  <c r="N281" i="35"/>
  <c r="O281" i="35" s="1"/>
  <c r="N308" i="35"/>
  <c r="O308" i="35" s="1"/>
  <c r="N339" i="35"/>
  <c r="O339" i="35" s="1"/>
  <c r="N385" i="35"/>
  <c r="O385" i="35" s="1"/>
  <c r="O434" i="35"/>
  <c r="O498" i="35"/>
  <c r="O528" i="35"/>
  <c r="O562" i="35"/>
  <c r="N656" i="35"/>
  <c r="O656" i="35" s="1"/>
  <c r="N704" i="35"/>
  <c r="O704" i="35" s="1"/>
  <c r="N751" i="35"/>
  <c r="O751" i="35" s="1"/>
  <c r="N776" i="35"/>
  <c r="O776" i="35" s="1"/>
  <c r="N824" i="35"/>
  <c r="O824" i="35" s="1"/>
  <c r="N856" i="35"/>
  <c r="O856" i="35" s="1"/>
  <c r="N910" i="35"/>
  <c r="O910" i="35" s="1"/>
  <c r="N968" i="35"/>
  <c r="O968" i="35" s="1"/>
  <c r="N1096" i="35"/>
  <c r="O1096" i="35" s="1"/>
  <c r="O1099" i="35"/>
  <c r="N1144" i="35"/>
  <c r="O1144" i="35" s="1"/>
  <c r="N1233" i="35"/>
  <c r="O1233" i="35" s="1"/>
  <c r="N1248" i="35"/>
  <c r="O1248" i="35" s="1"/>
  <c r="N1282" i="35"/>
  <c r="O1282" i="35" s="1"/>
  <c r="N1297" i="35"/>
  <c r="O1297" i="35" s="1"/>
  <c r="N289" i="35"/>
  <c r="O289" i="35" s="1"/>
  <c r="N316" i="35"/>
  <c r="O316" i="35" s="1"/>
  <c r="N347" i="35"/>
  <c r="O347" i="35" s="1"/>
  <c r="N423" i="35"/>
  <c r="O423" i="35" s="1"/>
  <c r="N453" i="35"/>
  <c r="O453" i="35" s="1"/>
  <c r="N487" i="35"/>
  <c r="O487" i="35" s="1"/>
  <c r="N517" i="35"/>
  <c r="O517" i="35" s="1"/>
  <c r="N551" i="35"/>
  <c r="O551" i="35" s="1"/>
  <c r="N581" i="35"/>
  <c r="O581" i="35" s="1"/>
  <c r="N615" i="35"/>
  <c r="O615" i="35" s="1"/>
  <c r="N645" i="35"/>
  <c r="O645" i="35" s="1"/>
  <c r="N903" i="35"/>
  <c r="O903" i="35" s="1"/>
  <c r="N1041" i="35"/>
  <c r="O1041" i="35" s="1"/>
  <c r="N1196" i="35"/>
  <c r="O1196" i="35" s="1"/>
  <c r="N1211" i="35"/>
  <c r="O1211" i="35" s="1"/>
  <c r="N1260" i="35"/>
  <c r="O1260" i="35" s="1"/>
  <c r="N1275" i="35"/>
  <c r="O1275" i="35" s="1"/>
  <c r="N260" i="35"/>
  <c r="O260" i="35" s="1"/>
  <c r="N262" i="35"/>
  <c r="O262" i="35" s="1"/>
  <c r="N293" i="35"/>
  <c r="O293" i="35" s="1"/>
  <c r="N305" i="35"/>
  <c r="O305" i="35" s="1"/>
  <c r="N328" i="35"/>
  <c r="O328" i="35" s="1"/>
  <c r="N332" i="35"/>
  <c r="O332" i="35" s="1"/>
  <c r="N355" i="35"/>
  <c r="O355" i="35" s="1"/>
  <c r="N397" i="35"/>
  <c r="O397" i="35" s="1"/>
  <c r="N431" i="35"/>
  <c r="O431" i="35" s="1"/>
  <c r="N461" i="35"/>
  <c r="O461" i="35" s="1"/>
  <c r="N495" i="35"/>
  <c r="O495" i="35" s="1"/>
  <c r="N525" i="35"/>
  <c r="O525" i="35" s="1"/>
  <c r="N559" i="35"/>
  <c r="O559" i="35" s="1"/>
  <c r="N589" i="35"/>
  <c r="O589" i="35" s="1"/>
  <c r="N623" i="35"/>
  <c r="O623" i="35" s="1"/>
  <c r="N664" i="35"/>
  <c r="O664" i="35" s="1"/>
  <c r="N686" i="35"/>
  <c r="O686" i="35" s="1"/>
  <c r="N726" i="35"/>
  <c r="O726" i="35" s="1"/>
  <c r="N759" i="35"/>
  <c r="O759" i="35" s="1"/>
  <c r="N780" i="35"/>
  <c r="O780" i="35" s="1"/>
  <c r="N784" i="35"/>
  <c r="O784" i="35" s="1"/>
  <c r="N817" i="35"/>
  <c r="O817" i="35" s="1"/>
  <c r="N832" i="35"/>
  <c r="O832" i="35" s="1"/>
  <c r="N860" i="35"/>
  <c r="O860" i="35" s="1"/>
  <c r="N864" i="35"/>
  <c r="O864" i="35" s="1"/>
  <c r="N929" i="35"/>
  <c r="O929" i="35" s="1"/>
  <c r="N1045" i="35"/>
  <c r="N1052" i="35"/>
  <c r="O1052" i="35" s="1"/>
  <c r="N1056" i="35"/>
  <c r="O1056" i="35" s="1"/>
  <c r="N1100" i="35"/>
  <c r="O1100" i="35" s="1"/>
  <c r="N1104" i="35"/>
  <c r="O1104" i="35" s="1"/>
  <c r="N1137" i="35"/>
  <c r="O1137" i="35" s="1"/>
  <c r="N1170" i="35"/>
  <c r="O1170" i="35" s="1"/>
  <c r="N1204" i="35"/>
  <c r="O1204" i="35" s="1"/>
  <c r="N1219" i="35"/>
  <c r="O1219" i="35" s="1"/>
  <c r="N1230" i="35"/>
  <c r="O1230" i="35" s="1"/>
  <c r="N1268" i="35"/>
  <c r="O1268" i="35" s="1"/>
  <c r="N1283" i="35"/>
  <c r="O1283" i="35" s="1"/>
  <c r="N1294" i="35"/>
  <c r="O1294" i="35" s="1"/>
  <c r="N241" i="35"/>
  <c r="O241" i="35" s="1"/>
  <c r="O251" i="35"/>
  <c r="O270" i="35"/>
  <c r="O336" i="35"/>
  <c r="O446" i="35"/>
  <c r="O465" i="35"/>
  <c r="O529" i="35"/>
  <c r="O578" i="35"/>
  <c r="O608" i="35"/>
  <c r="O638" i="35"/>
  <c r="O642" i="35"/>
  <c r="O690" i="35"/>
  <c r="O806" i="35"/>
  <c r="O886" i="35"/>
  <c r="O922" i="35"/>
  <c r="O940" i="35"/>
  <c r="O972" i="35"/>
  <c r="O994" i="35"/>
  <c r="O1034" i="35"/>
  <c r="O1082" i="35"/>
  <c r="O1148" i="35"/>
  <c r="O1185" i="35"/>
  <c r="O1200" i="35"/>
  <c r="O1234" i="35"/>
  <c r="O1249" i="35"/>
  <c r="O1264" i="35"/>
  <c r="O1298" i="35"/>
  <c r="O359" i="35"/>
  <c r="O374" i="35"/>
  <c r="O450" i="35"/>
  <c r="O514" i="35"/>
  <c r="O544" i="35"/>
  <c r="N278" i="35"/>
  <c r="O278" i="35" s="1"/>
  <c r="N344" i="35"/>
  <c r="O344" i="35" s="1"/>
  <c r="O348" i="35"/>
  <c r="O363" i="35"/>
  <c r="N382" i="35"/>
  <c r="O382" i="35" s="1"/>
  <c r="O405" i="35"/>
  <c r="O439" i="35"/>
  <c r="O469" i="35"/>
  <c r="O503" i="35"/>
  <c r="O533" i="35"/>
  <c r="O567" i="35"/>
  <c r="O597" i="35"/>
  <c r="N657" i="35"/>
  <c r="O657" i="35" s="1"/>
  <c r="N668" i="35"/>
  <c r="O668" i="35" s="1"/>
  <c r="N730" i="35"/>
  <c r="O730" i="35" s="1"/>
  <c r="N737" i="35"/>
  <c r="O737" i="35" s="1"/>
  <c r="N748" i="35"/>
  <c r="N770" i="35"/>
  <c r="O770" i="35" s="1"/>
  <c r="N810" i="35"/>
  <c r="O810" i="35" s="1"/>
  <c r="O839" i="35"/>
  <c r="N857" i="35"/>
  <c r="O857" i="35" s="1"/>
  <c r="N890" i="35"/>
  <c r="O890" i="35" s="1"/>
  <c r="O904" i="35"/>
  <c r="N926" i="35"/>
  <c r="O926" i="35" s="1"/>
  <c r="O944" i="35"/>
  <c r="N998" i="35"/>
  <c r="O998" i="35" s="1"/>
  <c r="N1038" i="35"/>
  <c r="O1038" i="35" s="1"/>
  <c r="N1060" i="35"/>
  <c r="O1060" i="35" s="1"/>
  <c r="N1108" i="35"/>
  <c r="O1108" i="35" s="1"/>
  <c r="N1130" i="35"/>
  <c r="O1130" i="35" s="1"/>
  <c r="N1174" i="35"/>
  <c r="O1174" i="35" s="1"/>
  <c r="O1212" i="35"/>
  <c r="O1227" i="35"/>
  <c r="N1238" i="35"/>
  <c r="O1238" i="35" s="1"/>
  <c r="O1276" i="35"/>
  <c r="O1291" i="35"/>
  <c r="N1302" i="35"/>
  <c r="O1302" i="35" s="1"/>
  <c r="N534" i="35"/>
  <c r="O534" i="35" s="1"/>
  <c r="O301" i="35"/>
  <c r="O401" i="35"/>
  <c r="O416" i="35"/>
  <c r="O510" i="35"/>
  <c r="O574" i="35"/>
  <c r="N309" i="35"/>
  <c r="O309" i="35" s="1"/>
  <c r="O321" i="35"/>
  <c r="N240" i="35"/>
  <c r="O240" i="35" s="1"/>
  <c r="N244" i="35"/>
  <c r="O244" i="35" s="1"/>
  <c r="N259" i="35"/>
  <c r="O259" i="35" s="1"/>
  <c r="N286" i="35"/>
  <c r="O286" i="35" s="1"/>
  <c r="N317" i="35"/>
  <c r="O317" i="35" s="1"/>
  <c r="N329" i="35"/>
  <c r="O329" i="35" s="1"/>
  <c r="N352" i="35"/>
  <c r="O352" i="35" s="1"/>
  <c r="N367" i="35"/>
  <c r="O367" i="35" s="1"/>
  <c r="N390" i="35"/>
  <c r="O390" i="35" s="1"/>
  <c r="N394" i="35"/>
  <c r="O394" i="35" s="1"/>
  <c r="N409" i="35"/>
  <c r="O409" i="35" s="1"/>
  <c r="N424" i="35"/>
  <c r="O424" i="35" s="1"/>
  <c r="N454" i="35"/>
  <c r="O454" i="35" s="1"/>
  <c r="N458" i="35"/>
  <c r="O458" i="35" s="1"/>
  <c r="N473" i="35"/>
  <c r="O473" i="35" s="1"/>
  <c r="N488" i="35"/>
  <c r="O488" i="35" s="1"/>
  <c r="N518" i="35"/>
  <c r="O518" i="35" s="1"/>
  <c r="N522" i="35"/>
  <c r="O522" i="35" s="1"/>
  <c r="N537" i="35"/>
  <c r="O537" i="35" s="1"/>
  <c r="N552" i="35"/>
  <c r="O552" i="35" s="1"/>
  <c r="N582" i="35"/>
  <c r="O582" i="35" s="1"/>
  <c r="N586" i="35"/>
  <c r="O586" i="35" s="1"/>
  <c r="N601" i="35"/>
  <c r="O601" i="35" s="1"/>
  <c r="N616" i="35"/>
  <c r="O616" i="35" s="1"/>
  <c r="N646" i="35"/>
  <c r="O646" i="35" s="1"/>
  <c r="N650" i="35"/>
  <c r="O650" i="35" s="1"/>
  <c r="N687" i="35"/>
  <c r="O687" i="35" s="1"/>
  <c r="N694" i="35"/>
  <c r="O694" i="35" s="1"/>
  <c r="N712" i="35"/>
  <c r="O712" i="35" s="1"/>
  <c r="N767" i="35"/>
  <c r="O767" i="35" s="1"/>
  <c r="N792" i="35"/>
  <c r="O792" i="35" s="1"/>
  <c r="N814" i="35"/>
  <c r="O814" i="35" s="1"/>
  <c r="N850" i="35"/>
  <c r="O850" i="35" s="1"/>
  <c r="N872" i="35"/>
  <c r="O872" i="35" s="1"/>
  <c r="N962" i="35"/>
  <c r="O962" i="35" s="1"/>
  <c r="N1009" i="35"/>
  <c r="O1009" i="35" s="1"/>
  <c r="N1042" i="35"/>
  <c r="O1042" i="35" s="1"/>
  <c r="N1086" i="35"/>
  <c r="O1086" i="35" s="1"/>
  <c r="N1134" i="35"/>
  <c r="O1134" i="35" s="1"/>
  <c r="N1145" i="35"/>
  <c r="N1156" i="35"/>
  <c r="O1156" i="35" s="1"/>
  <c r="N1160" i="35"/>
  <c r="O1160" i="35" s="1"/>
  <c r="N1178" i="35"/>
  <c r="O1178" i="35" s="1"/>
  <c r="N1193" i="35"/>
  <c r="O1193" i="35" s="1"/>
  <c r="N1208" i="35"/>
  <c r="O1208" i="35" s="1"/>
  <c r="N1242" i="35"/>
  <c r="O1242" i="35" s="1"/>
  <c r="N1257" i="35"/>
  <c r="O1257" i="35" s="1"/>
  <c r="N1272" i="35"/>
  <c r="O1272" i="35" s="1"/>
  <c r="N660" i="35"/>
  <c r="O660" i="35" s="1"/>
  <c r="N757" i="35"/>
  <c r="O757" i="35" s="1"/>
  <c r="N788" i="35"/>
  <c r="O788" i="35" s="1"/>
  <c r="N885" i="35"/>
  <c r="O885" i="35" s="1"/>
  <c r="N916" i="35"/>
  <c r="O916" i="35" s="1"/>
  <c r="N958" i="35"/>
  <c r="O958" i="35" s="1"/>
  <c r="N1006" i="35"/>
  <c r="O1006" i="35" s="1"/>
  <c r="O1077" i="35"/>
  <c r="O1109" i="35"/>
  <c r="O1141" i="35"/>
  <c r="N676" i="35"/>
  <c r="O676" i="35" s="1"/>
  <c r="N773" i="35"/>
  <c r="O773" i="35" s="1"/>
  <c r="N804" i="35"/>
  <c r="O804" i="35" s="1"/>
  <c r="N901" i="35"/>
  <c r="O901" i="35" s="1"/>
  <c r="N965" i="35"/>
  <c r="O965" i="35" s="1"/>
  <c r="N989" i="35"/>
  <c r="O989" i="35" s="1"/>
  <c r="O1017" i="35"/>
  <c r="O1049" i="35"/>
  <c r="O701" i="35"/>
  <c r="O748" i="35"/>
  <c r="O845" i="35"/>
  <c r="O876" i="35"/>
  <c r="O1113" i="35"/>
  <c r="O1145" i="35"/>
  <c r="N661" i="35"/>
  <c r="O661" i="35" s="1"/>
  <c r="N692" i="35"/>
  <c r="O692" i="35" s="1"/>
  <c r="N789" i="35"/>
  <c r="O789" i="35" s="1"/>
  <c r="N820" i="35"/>
  <c r="O820" i="35" s="1"/>
  <c r="N917" i="35"/>
  <c r="O917" i="35" s="1"/>
  <c r="N733" i="35"/>
  <c r="O733" i="35" s="1"/>
  <c r="N764" i="35"/>
  <c r="O764" i="35" s="1"/>
  <c r="N861" i="35"/>
  <c r="O861" i="35" s="1"/>
  <c r="N892" i="35"/>
  <c r="O892" i="35" s="1"/>
  <c r="N933" i="35"/>
  <c r="O933" i="35" s="1"/>
  <c r="N949" i="35"/>
  <c r="O949" i="35" s="1"/>
  <c r="O1021" i="35"/>
  <c r="N1046" i="35"/>
  <c r="O1046" i="35" s="1"/>
  <c r="O1053" i="35"/>
  <c r="N1078" i="35"/>
  <c r="O1078" i="35" s="1"/>
  <c r="O1085" i="35"/>
  <c r="N1110" i="35"/>
  <c r="O1110" i="35" s="1"/>
  <c r="O1117" i="35"/>
  <c r="N1142" i="35"/>
  <c r="O1142" i="35" s="1"/>
  <c r="O829" i="35"/>
  <c r="O932" i="35"/>
  <c r="O1045" i="35"/>
  <c r="N677" i="35"/>
  <c r="O677" i="35" s="1"/>
  <c r="N708" i="35"/>
  <c r="O708" i="35" s="1"/>
  <c r="N805" i="35"/>
  <c r="O805" i="35" s="1"/>
  <c r="N836" i="35"/>
  <c r="O836" i="35" s="1"/>
  <c r="N966" i="35"/>
  <c r="O966" i="35" s="1"/>
  <c r="N990" i="35"/>
  <c r="O990" i="35" s="1"/>
  <c r="O1025" i="35"/>
  <c r="O1057" i="35"/>
  <c r="O1089" i="35"/>
  <c r="N693" i="35"/>
  <c r="O693" i="35" s="1"/>
  <c r="N724" i="35"/>
  <c r="O724" i="35" s="1"/>
  <c r="N821" i="35"/>
  <c r="O821" i="35" s="1"/>
  <c r="N852" i="35"/>
  <c r="O852" i="35" s="1"/>
  <c r="N973" i="35"/>
  <c r="O973" i="35" s="1"/>
  <c r="O1093" i="35"/>
  <c r="N1150" i="35"/>
  <c r="O1150" i="35" s="1"/>
  <c r="N709" i="35"/>
  <c r="O709" i="35" s="1"/>
  <c r="N740" i="35"/>
  <c r="O740" i="35" s="1"/>
  <c r="N837" i="35"/>
  <c r="O837" i="35" s="1"/>
  <c r="N868" i="35"/>
  <c r="O868" i="35" s="1"/>
  <c r="O977" i="35"/>
  <c r="O1033" i="35"/>
  <c r="O1065" i="35"/>
  <c r="O653" i="35"/>
  <c r="O781" i="35"/>
  <c r="O812" i="35"/>
  <c r="O909" i="35"/>
  <c r="O1129" i="35"/>
  <c r="N725" i="35"/>
  <c r="O725" i="35" s="1"/>
  <c r="N1005" i="35"/>
  <c r="O1005" i="35" s="1"/>
  <c r="N853" i="35"/>
  <c r="O853" i="35" s="1"/>
  <c r="N957" i="35"/>
  <c r="O957" i="35" s="1"/>
  <c r="N974" i="35"/>
  <c r="O974" i="35" s="1"/>
  <c r="N669" i="35"/>
  <c r="O669" i="35" s="1"/>
  <c r="N700" i="35"/>
  <c r="O700" i="35" s="1"/>
  <c r="N797" i="35"/>
  <c r="O797" i="35" s="1"/>
  <c r="N828" i="35"/>
  <c r="O828" i="35" s="1"/>
  <c r="N925" i="35"/>
  <c r="O925" i="35" s="1"/>
  <c r="N941" i="35"/>
  <c r="O941" i="35" s="1"/>
  <c r="N981" i="35"/>
  <c r="O981" i="35" s="1"/>
  <c r="N1030" i="35"/>
  <c r="O1030" i="35" s="1"/>
  <c r="O1037" i="35"/>
  <c r="N1062" i="35"/>
  <c r="O1062" i="35" s="1"/>
  <c r="N1094" i="35"/>
  <c r="O1094" i="35" s="1"/>
  <c r="O1101" i="35"/>
  <c r="N1126" i="35"/>
  <c r="O1126" i="35" s="1"/>
  <c r="O1133" i="35"/>
  <c r="N1158" i="35"/>
  <c r="O1158" i="35" s="1"/>
  <c r="O1165" i="35"/>
  <c r="N756" i="35"/>
  <c r="O756" i="35" s="1"/>
  <c r="N884" i="35"/>
  <c r="O884" i="35" s="1"/>
  <c r="O741" i="35"/>
  <c r="O772" i="35"/>
  <c r="O900" i="35"/>
  <c r="N236" i="35"/>
  <c r="O236" i="35" s="1"/>
  <c r="D26" i="5" l="1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11" i="5"/>
  <c r="D10" i="5"/>
  <c r="D9" i="5"/>
  <c r="D8" i="5"/>
  <c r="D7" i="5"/>
  <c r="D6" i="5"/>
  <c r="D5" i="5"/>
  <c r="D4" i="5"/>
  <c r="D3" i="5"/>
  <c r="M235" i="35" l="1"/>
  <c r="L235" i="35"/>
  <c r="J235" i="35"/>
  <c r="N235" i="35" s="1"/>
  <c r="H235" i="35"/>
  <c r="M234" i="35"/>
  <c r="L234" i="35"/>
  <c r="J234" i="35"/>
  <c r="H234" i="35"/>
  <c r="M233" i="35"/>
  <c r="L233" i="35"/>
  <c r="N233" i="35" s="1"/>
  <c r="O233" i="35" s="1"/>
  <c r="J233" i="35"/>
  <c r="H233" i="35"/>
  <c r="M232" i="35"/>
  <c r="L232" i="35"/>
  <c r="J232" i="35"/>
  <c r="H232" i="35"/>
  <c r="M231" i="35"/>
  <c r="L231" i="35"/>
  <c r="J231" i="35"/>
  <c r="N231" i="35" s="1"/>
  <c r="H231" i="35"/>
  <c r="M230" i="35"/>
  <c r="L230" i="35"/>
  <c r="N230" i="35" s="1"/>
  <c r="J230" i="35"/>
  <c r="H230" i="35"/>
  <c r="M229" i="35"/>
  <c r="L229" i="35"/>
  <c r="J229" i="35"/>
  <c r="H229" i="35"/>
  <c r="M228" i="35"/>
  <c r="L228" i="35"/>
  <c r="J228" i="35"/>
  <c r="H228" i="35"/>
  <c r="M227" i="35"/>
  <c r="L227" i="35"/>
  <c r="J227" i="35"/>
  <c r="H227" i="35"/>
  <c r="M226" i="35"/>
  <c r="L226" i="35"/>
  <c r="N226" i="35" s="1"/>
  <c r="J226" i="35"/>
  <c r="H226" i="35"/>
  <c r="M225" i="35"/>
  <c r="L225" i="35"/>
  <c r="J225" i="35"/>
  <c r="H225" i="35"/>
  <c r="M224" i="35"/>
  <c r="L224" i="35"/>
  <c r="J224" i="35"/>
  <c r="H224" i="35"/>
  <c r="M223" i="35"/>
  <c r="L223" i="35"/>
  <c r="J223" i="35"/>
  <c r="H223" i="35"/>
  <c r="M222" i="35"/>
  <c r="L222" i="35"/>
  <c r="J222" i="35"/>
  <c r="H222" i="35"/>
  <c r="M221" i="35"/>
  <c r="L221" i="35"/>
  <c r="J221" i="35"/>
  <c r="H221" i="35"/>
  <c r="M220" i="35"/>
  <c r="L220" i="35"/>
  <c r="J220" i="35"/>
  <c r="H220" i="35"/>
  <c r="M219" i="35"/>
  <c r="L219" i="35"/>
  <c r="J219" i="35"/>
  <c r="H219" i="35"/>
  <c r="M218" i="35"/>
  <c r="L218" i="35"/>
  <c r="J218" i="35"/>
  <c r="H218" i="35"/>
  <c r="M217" i="35"/>
  <c r="L217" i="35"/>
  <c r="J217" i="35"/>
  <c r="H217" i="35"/>
  <c r="M216" i="35"/>
  <c r="L216" i="35"/>
  <c r="J216" i="35"/>
  <c r="H216" i="35"/>
  <c r="M215" i="35"/>
  <c r="L215" i="35"/>
  <c r="J215" i="35"/>
  <c r="H215" i="35"/>
  <c r="M214" i="35"/>
  <c r="L214" i="35"/>
  <c r="N214" i="35" s="1"/>
  <c r="O214" i="35" s="1"/>
  <c r="J214" i="35"/>
  <c r="H214" i="35"/>
  <c r="M213" i="35"/>
  <c r="L213" i="35"/>
  <c r="J213" i="35"/>
  <c r="H213" i="35"/>
  <c r="M212" i="35"/>
  <c r="L212" i="35"/>
  <c r="J212" i="35"/>
  <c r="H212" i="35"/>
  <c r="M211" i="35"/>
  <c r="L211" i="35"/>
  <c r="N211" i="35" s="1"/>
  <c r="J211" i="35"/>
  <c r="H211" i="35"/>
  <c r="M210" i="35"/>
  <c r="L210" i="35"/>
  <c r="N210" i="35" s="1"/>
  <c r="O210" i="35" s="1"/>
  <c r="J210" i="35"/>
  <c r="H210" i="35"/>
  <c r="M209" i="35"/>
  <c r="L209" i="35"/>
  <c r="N209" i="35" s="1"/>
  <c r="J209" i="35"/>
  <c r="H209" i="35"/>
  <c r="M208" i="35"/>
  <c r="L208" i="35"/>
  <c r="J208" i="35"/>
  <c r="H208" i="35"/>
  <c r="M207" i="35"/>
  <c r="L207" i="35"/>
  <c r="J207" i="35"/>
  <c r="H207" i="35"/>
  <c r="M206" i="35"/>
  <c r="L206" i="35"/>
  <c r="N206" i="35" s="1"/>
  <c r="O206" i="35" s="1"/>
  <c r="J206" i="35"/>
  <c r="H206" i="35"/>
  <c r="M205" i="35"/>
  <c r="L205" i="35"/>
  <c r="N205" i="35" s="1"/>
  <c r="J205" i="35"/>
  <c r="H205" i="35"/>
  <c r="M204" i="35"/>
  <c r="L204" i="35"/>
  <c r="J204" i="35"/>
  <c r="H204" i="35"/>
  <c r="M203" i="35"/>
  <c r="L203" i="35"/>
  <c r="N203" i="35" s="1"/>
  <c r="J203" i="35"/>
  <c r="H203" i="35"/>
  <c r="M202" i="35"/>
  <c r="L202" i="35"/>
  <c r="J202" i="35"/>
  <c r="H202" i="35"/>
  <c r="M201" i="35"/>
  <c r="L201" i="35"/>
  <c r="J201" i="35"/>
  <c r="H201" i="35"/>
  <c r="M200" i="35"/>
  <c r="L200" i="35"/>
  <c r="J200" i="35"/>
  <c r="H200" i="35"/>
  <c r="M199" i="35"/>
  <c r="L199" i="35"/>
  <c r="J199" i="35"/>
  <c r="H199" i="35"/>
  <c r="M198" i="35"/>
  <c r="L198" i="35"/>
  <c r="J198" i="35"/>
  <c r="H198" i="35"/>
  <c r="M197" i="35"/>
  <c r="L197" i="35"/>
  <c r="J197" i="35"/>
  <c r="H197" i="35"/>
  <c r="M196" i="35"/>
  <c r="L196" i="35"/>
  <c r="J196" i="35"/>
  <c r="H196" i="35"/>
  <c r="M195" i="35"/>
  <c r="L195" i="35"/>
  <c r="N195" i="35" s="1"/>
  <c r="O195" i="35" s="1"/>
  <c r="J195" i="35"/>
  <c r="H195" i="35"/>
  <c r="M194" i="35"/>
  <c r="L194" i="35"/>
  <c r="J194" i="35"/>
  <c r="H194" i="35"/>
  <c r="M193" i="35"/>
  <c r="L193" i="35"/>
  <c r="J193" i="35"/>
  <c r="H193" i="35"/>
  <c r="M192" i="35"/>
  <c r="L192" i="35"/>
  <c r="J192" i="35"/>
  <c r="H192" i="35"/>
  <c r="M191" i="35"/>
  <c r="L191" i="35"/>
  <c r="J191" i="35"/>
  <c r="H191" i="35"/>
  <c r="M190" i="35"/>
  <c r="L190" i="35"/>
  <c r="J190" i="35"/>
  <c r="H190" i="35"/>
  <c r="M189" i="35"/>
  <c r="L189" i="35"/>
  <c r="J189" i="35"/>
  <c r="H189" i="35"/>
  <c r="M188" i="35"/>
  <c r="L188" i="35"/>
  <c r="J188" i="35"/>
  <c r="H188" i="35"/>
  <c r="M187" i="35"/>
  <c r="L187" i="35"/>
  <c r="N187" i="35" s="1"/>
  <c r="O187" i="35" s="1"/>
  <c r="J187" i="35"/>
  <c r="H187" i="35"/>
  <c r="M186" i="35"/>
  <c r="L186" i="35"/>
  <c r="J186" i="35"/>
  <c r="H186" i="35"/>
  <c r="M185" i="35"/>
  <c r="L185" i="35"/>
  <c r="J185" i="35"/>
  <c r="H185" i="35"/>
  <c r="M184" i="35"/>
  <c r="L184" i="35"/>
  <c r="J184" i="35"/>
  <c r="H184" i="35"/>
  <c r="M183" i="35"/>
  <c r="L183" i="35"/>
  <c r="J183" i="35"/>
  <c r="H183" i="35"/>
  <c r="M182" i="35"/>
  <c r="L182" i="35"/>
  <c r="J182" i="35"/>
  <c r="H182" i="35"/>
  <c r="M181" i="35"/>
  <c r="L181" i="35"/>
  <c r="J181" i="35"/>
  <c r="H181" i="35"/>
  <c r="M180" i="35"/>
  <c r="L180" i="35"/>
  <c r="J180" i="35"/>
  <c r="H180" i="35"/>
  <c r="M179" i="35"/>
  <c r="L179" i="35"/>
  <c r="N179" i="35" s="1"/>
  <c r="O179" i="35" s="1"/>
  <c r="J179" i="35"/>
  <c r="H179" i="35"/>
  <c r="M178" i="35"/>
  <c r="L178" i="35"/>
  <c r="J178" i="35"/>
  <c r="H178" i="35"/>
  <c r="M177" i="35"/>
  <c r="L177" i="35"/>
  <c r="J177" i="35"/>
  <c r="H177" i="35"/>
  <c r="M176" i="35"/>
  <c r="L176" i="35"/>
  <c r="J176" i="35"/>
  <c r="H176" i="35"/>
  <c r="M175" i="35"/>
  <c r="L175" i="35"/>
  <c r="N175" i="35" s="1"/>
  <c r="O175" i="35" s="1"/>
  <c r="J175" i="35"/>
  <c r="H175" i="35"/>
  <c r="M174" i="35"/>
  <c r="L174" i="35"/>
  <c r="J174" i="35"/>
  <c r="H174" i="35"/>
  <c r="M173" i="35"/>
  <c r="L173" i="35"/>
  <c r="J173" i="35"/>
  <c r="H173" i="35"/>
  <c r="M172" i="35"/>
  <c r="L172" i="35"/>
  <c r="J172" i="35"/>
  <c r="H172" i="35"/>
  <c r="M171" i="35"/>
  <c r="L171" i="35"/>
  <c r="N171" i="35" s="1"/>
  <c r="O171" i="35" s="1"/>
  <c r="J171" i="35"/>
  <c r="H171" i="35"/>
  <c r="M170" i="35"/>
  <c r="L170" i="35"/>
  <c r="J170" i="35"/>
  <c r="H170" i="35"/>
  <c r="M169" i="35"/>
  <c r="L169" i="35"/>
  <c r="J169" i="35"/>
  <c r="H169" i="35"/>
  <c r="M168" i="35"/>
  <c r="L168" i="35"/>
  <c r="J168" i="35"/>
  <c r="H168" i="35"/>
  <c r="M167" i="35"/>
  <c r="L167" i="35"/>
  <c r="N167" i="35" s="1"/>
  <c r="O167" i="35" s="1"/>
  <c r="J167" i="35"/>
  <c r="H167" i="35"/>
  <c r="M166" i="35"/>
  <c r="L166" i="35"/>
  <c r="J166" i="35"/>
  <c r="H166" i="35"/>
  <c r="M165" i="35"/>
  <c r="L165" i="35"/>
  <c r="J165" i="35"/>
  <c r="H165" i="35"/>
  <c r="M164" i="35"/>
  <c r="L164" i="35"/>
  <c r="J164" i="35"/>
  <c r="H164" i="35"/>
  <c r="M163" i="35"/>
  <c r="L163" i="35"/>
  <c r="N163" i="35" s="1"/>
  <c r="J163" i="35"/>
  <c r="H163" i="35"/>
  <c r="M162" i="35"/>
  <c r="L162" i="35"/>
  <c r="J162" i="35"/>
  <c r="H162" i="35"/>
  <c r="M161" i="35"/>
  <c r="L161" i="35"/>
  <c r="J161" i="35"/>
  <c r="H161" i="35"/>
  <c r="M160" i="35"/>
  <c r="L160" i="35"/>
  <c r="J160" i="35"/>
  <c r="H160" i="35"/>
  <c r="M159" i="35"/>
  <c r="L159" i="35"/>
  <c r="J159" i="35"/>
  <c r="H159" i="35"/>
  <c r="M158" i="35"/>
  <c r="L158" i="35"/>
  <c r="J158" i="35"/>
  <c r="H158" i="35"/>
  <c r="M157" i="35"/>
  <c r="L157" i="35"/>
  <c r="J157" i="35"/>
  <c r="H157" i="35"/>
  <c r="M156" i="35"/>
  <c r="L156" i="35"/>
  <c r="J156" i="35"/>
  <c r="H156" i="35"/>
  <c r="M155" i="35"/>
  <c r="L155" i="35"/>
  <c r="J155" i="35"/>
  <c r="H155" i="35"/>
  <c r="M154" i="35"/>
  <c r="L154" i="35"/>
  <c r="J154" i="35"/>
  <c r="H154" i="35"/>
  <c r="M153" i="35"/>
  <c r="L153" i="35"/>
  <c r="J153" i="35"/>
  <c r="H153" i="35"/>
  <c r="M152" i="35"/>
  <c r="L152" i="35"/>
  <c r="J152" i="35"/>
  <c r="H152" i="35"/>
  <c r="M151" i="35"/>
  <c r="L151" i="35"/>
  <c r="J151" i="35"/>
  <c r="H151" i="35"/>
  <c r="M150" i="35"/>
  <c r="L150" i="35"/>
  <c r="J150" i="35"/>
  <c r="H150" i="35"/>
  <c r="M149" i="35"/>
  <c r="L149" i="35"/>
  <c r="J149" i="35"/>
  <c r="H149" i="35"/>
  <c r="M148" i="35"/>
  <c r="L148" i="35"/>
  <c r="J148" i="35"/>
  <c r="H148" i="35"/>
  <c r="M147" i="35"/>
  <c r="L147" i="35"/>
  <c r="N147" i="35" s="1"/>
  <c r="J147" i="35"/>
  <c r="H147" i="35"/>
  <c r="M146" i="35"/>
  <c r="L146" i="35"/>
  <c r="J146" i="35"/>
  <c r="H146" i="35"/>
  <c r="M145" i="35"/>
  <c r="L145" i="35"/>
  <c r="J145" i="35"/>
  <c r="H145" i="35"/>
  <c r="M144" i="35"/>
  <c r="L144" i="35"/>
  <c r="J144" i="35"/>
  <c r="H144" i="35"/>
  <c r="M143" i="35"/>
  <c r="L143" i="35"/>
  <c r="J143" i="35"/>
  <c r="H143" i="35"/>
  <c r="M142" i="35"/>
  <c r="L142" i="35"/>
  <c r="J142" i="35"/>
  <c r="H142" i="35"/>
  <c r="M141" i="35"/>
  <c r="L141" i="35"/>
  <c r="J141" i="35"/>
  <c r="H141" i="35"/>
  <c r="M140" i="35"/>
  <c r="L140" i="35"/>
  <c r="J140" i="35"/>
  <c r="H140" i="35"/>
  <c r="M139" i="35"/>
  <c r="L139" i="35"/>
  <c r="N139" i="35" s="1"/>
  <c r="J139" i="35"/>
  <c r="H139" i="35"/>
  <c r="M138" i="35"/>
  <c r="L138" i="35"/>
  <c r="J138" i="35"/>
  <c r="H138" i="35"/>
  <c r="M137" i="35"/>
  <c r="L137" i="35"/>
  <c r="J137" i="35"/>
  <c r="H137" i="35"/>
  <c r="M136" i="35"/>
  <c r="L136" i="35"/>
  <c r="J136" i="35"/>
  <c r="H136" i="35"/>
  <c r="M135" i="35"/>
  <c r="L135" i="35"/>
  <c r="N135" i="35" s="1"/>
  <c r="J135" i="35"/>
  <c r="H135" i="35"/>
  <c r="M134" i="35"/>
  <c r="L134" i="35"/>
  <c r="J134" i="35"/>
  <c r="H134" i="35"/>
  <c r="M133" i="35"/>
  <c r="L133" i="35"/>
  <c r="J133" i="35"/>
  <c r="H133" i="35"/>
  <c r="M132" i="35"/>
  <c r="L132" i="35"/>
  <c r="J132" i="35"/>
  <c r="H132" i="35"/>
  <c r="M131" i="35"/>
  <c r="L131" i="35"/>
  <c r="J131" i="35"/>
  <c r="H131" i="35"/>
  <c r="M130" i="35"/>
  <c r="L130" i="35"/>
  <c r="J130" i="35"/>
  <c r="H130" i="35"/>
  <c r="M129" i="35"/>
  <c r="L129" i="35"/>
  <c r="J129" i="35"/>
  <c r="H129" i="35"/>
  <c r="M128" i="35"/>
  <c r="L128" i="35"/>
  <c r="J128" i="35"/>
  <c r="H128" i="35"/>
  <c r="M127" i="35"/>
  <c r="L127" i="35"/>
  <c r="J127" i="35"/>
  <c r="H127" i="35"/>
  <c r="M126" i="35"/>
  <c r="L126" i="35"/>
  <c r="J126" i="35"/>
  <c r="H126" i="35"/>
  <c r="M125" i="35"/>
  <c r="L125" i="35"/>
  <c r="J125" i="35"/>
  <c r="H125" i="35"/>
  <c r="M124" i="35"/>
  <c r="L124" i="35"/>
  <c r="J124" i="35"/>
  <c r="H124" i="35"/>
  <c r="M123" i="35"/>
  <c r="L123" i="35"/>
  <c r="J123" i="35"/>
  <c r="H123" i="35"/>
  <c r="M122" i="35"/>
  <c r="L122" i="35"/>
  <c r="J122" i="35"/>
  <c r="H122" i="35"/>
  <c r="M121" i="35"/>
  <c r="L121" i="35"/>
  <c r="J121" i="35"/>
  <c r="H121" i="35"/>
  <c r="M120" i="35"/>
  <c r="L120" i="35"/>
  <c r="J120" i="35"/>
  <c r="H120" i="35"/>
  <c r="M119" i="35"/>
  <c r="L119" i="35"/>
  <c r="J119" i="35"/>
  <c r="H119" i="35"/>
  <c r="M118" i="35"/>
  <c r="L118" i="35"/>
  <c r="J118" i="35"/>
  <c r="H118" i="35"/>
  <c r="M117" i="35"/>
  <c r="L117" i="35"/>
  <c r="J117" i="35"/>
  <c r="H117" i="35"/>
  <c r="M116" i="35"/>
  <c r="L116" i="35"/>
  <c r="N116" i="35" s="1"/>
  <c r="O116" i="35" s="1"/>
  <c r="J116" i="35"/>
  <c r="H116" i="35"/>
  <c r="M115" i="35"/>
  <c r="L115" i="35"/>
  <c r="N115" i="35" s="1"/>
  <c r="J115" i="35"/>
  <c r="H115" i="35"/>
  <c r="M114" i="35"/>
  <c r="L114" i="35"/>
  <c r="J114" i="35"/>
  <c r="H114" i="35"/>
  <c r="M113" i="35"/>
  <c r="L113" i="35"/>
  <c r="J113" i="35"/>
  <c r="H113" i="35"/>
  <c r="M112" i="35"/>
  <c r="L112" i="35"/>
  <c r="N112" i="35" s="1"/>
  <c r="O112" i="35" s="1"/>
  <c r="J112" i="35"/>
  <c r="H112" i="35"/>
  <c r="M111" i="35"/>
  <c r="L111" i="35"/>
  <c r="N111" i="35" s="1"/>
  <c r="J111" i="35"/>
  <c r="H111" i="35"/>
  <c r="M110" i="35"/>
  <c r="L110" i="35"/>
  <c r="J110" i="35"/>
  <c r="H110" i="35"/>
  <c r="M109" i="35"/>
  <c r="L109" i="35"/>
  <c r="J109" i="35"/>
  <c r="H109" i="35"/>
  <c r="M108" i="35"/>
  <c r="L108" i="35"/>
  <c r="J108" i="35"/>
  <c r="H108" i="35"/>
  <c r="M107" i="35"/>
  <c r="L107" i="35"/>
  <c r="J107" i="35"/>
  <c r="H107" i="35"/>
  <c r="M106" i="35"/>
  <c r="L106" i="35"/>
  <c r="J106" i="35"/>
  <c r="H106" i="35"/>
  <c r="M105" i="35"/>
  <c r="L105" i="35"/>
  <c r="J105" i="35"/>
  <c r="H105" i="35"/>
  <c r="M104" i="35"/>
  <c r="L104" i="35"/>
  <c r="J104" i="35"/>
  <c r="H104" i="35"/>
  <c r="M103" i="35"/>
  <c r="L103" i="35"/>
  <c r="J103" i="35"/>
  <c r="H103" i="35"/>
  <c r="M102" i="35"/>
  <c r="L102" i="35"/>
  <c r="J102" i="35"/>
  <c r="H102" i="35"/>
  <c r="M101" i="35"/>
  <c r="L101" i="35"/>
  <c r="J101" i="35"/>
  <c r="H101" i="35"/>
  <c r="M100" i="35"/>
  <c r="L100" i="35"/>
  <c r="J100" i="35"/>
  <c r="H100" i="35"/>
  <c r="M99" i="35"/>
  <c r="L99" i="35"/>
  <c r="N99" i="35" s="1"/>
  <c r="O99" i="35" s="1"/>
  <c r="J99" i="35"/>
  <c r="H99" i="35"/>
  <c r="M98" i="35"/>
  <c r="L98" i="35"/>
  <c r="J98" i="35"/>
  <c r="H98" i="35"/>
  <c r="M97" i="35"/>
  <c r="L97" i="35"/>
  <c r="J97" i="35"/>
  <c r="H97" i="35"/>
  <c r="M96" i="35"/>
  <c r="L96" i="35"/>
  <c r="J96" i="35"/>
  <c r="H96" i="35"/>
  <c r="M95" i="35"/>
  <c r="L95" i="35"/>
  <c r="N95" i="35" s="1"/>
  <c r="O95" i="35" s="1"/>
  <c r="J95" i="35"/>
  <c r="H95" i="35"/>
  <c r="M94" i="35"/>
  <c r="L94" i="35"/>
  <c r="J94" i="35"/>
  <c r="H94" i="35"/>
  <c r="M93" i="35"/>
  <c r="L93" i="35"/>
  <c r="J93" i="35"/>
  <c r="H93" i="35"/>
  <c r="M92" i="35"/>
  <c r="L92" i="35"/>
  <c r="J92" i="35"/>
  <c r="H92" i="35"/>
  <c r="M91" i="35"/>
  <c r="L91" i="35"/>
  <c r="J91" i="35"/>
  <c r="H91" i="35"/>
  <c r="M90" i="35"/>
  <c r="L90" i="35"/>
  <c r="J90" i="35"/>
  <c r="H90" i="35"/>
  <c r="M89" i="35"/>
  <c r="L89" i="35"/>
  <c r="J89" i="35"/>
  <c r="H89" i="35"/>
  <c r="M88" i="35"/>
  <c r="L88" i="35"/>
  <c r="J88" i="35"/>
  <c r="H88" i="35"/>
  <c r="M87" i="35"/>
  <c r="L87" i="35"/>
  <c r="J87" i="35"/>
  <c r="H87" i="35"/>
  <c r="M86" i="35"/>
  <c r="L86" i="35"/>
  <c r="N86" i="35" s="1"/>
  <c r="J86" i="35"/>
  <c r="H86" i="35"/>
  <c r="M85" i="35"/>
  <c r="L85" i="35"/>
  <c r="J85" i="35"/>
  <c r="H85" i="35"/>
  <c r="M84" i="35"/>
  <c r="L84" i="35"/>
  <c r="J84" i="35"/>
  <c r="H84" i="35"/>
  <c r="M83" i="35"/>
  <c r="L83" i="35"/>
  <c r="J83" i="35"/>
  <c r="H83" i="35"/>
  <c r="M82" i="35"/>
  <c r="L82" i="35"/>
  <c r="N82" i="35" s="1"/>
  <c r="J82" i="35"/>
  <c r="H82" i="35"/>
  <c r="M81" i="35"/>
  <c r="L81" i="35"/>
  <c r="J81" i="35"/>
  <c r="H81" i="35"/>
  <c r="M80" i="35"/>
  <c r="L80" i="35"/>
  <c r="J80" i="35"/>
  <c r="H80" i="35"/>
  <c r="M79" i="35"/>
  <c r="L79" i="35"/>
  <c r="J79" i="35"/>
  <c r="H79" i="35"/>
  <c r="M78" i="35"/>
  <c r="L78" i="35"/>
  <c r="J78" i="35"/>
  <c r="H78" i="35"/>
  <c r="M77" i="35"/>
  <c r="L77" i="35"/>
  <c r="J77" i="35"/>
  <c r="H77" i="35"/>
  <c r="M76" i="35"/>
  <c r="L76" i="35"/>
  <c r="J76" i="35"/>
  <c r="H76" i="35"/>
  <c r="M75" i="35"/>
  <c r="L75" i="35"/>
  <c r="J75" i="35"/>
  <c r="H75" i="35"/>
  <c r="M74" i="35"/>
  <c r="L74" i="35"/>
  <c r="J74" i="35"/>
  <c r="H74" i="35"/>
  <c r="M73" i="35"/>
  <c r="L73" i="35"/>
  <c r="J73" i="35"/>
  <c r="H73" i="35"/>
  <c r="M72" i="35"/>
  <c r="L72" i="35"/>
  <c r="J72" i="35"/>
  <c r="H72" i="35"/>
  <c r="M71" i="35"/>
  <c r="L71" i="35"/>
  <c r="J71" i="35"/>
  <c r="H71" i="35"/>
  <c r="M70" i="35"/>
  <c r="L70" i="35"/>
  <c r="J70" i="35"/>
  <c r="H70" i="35"/>
  <c r="M69" i="35"/>
  <c r="L69" i="35"/>
  <c r="J69" i="35"/>
  <c r="H69" i="35"/>
  <c r="M68" i="35"/>
  <c r="L68" i="35"/>
  <c r="J68" i="35"/>
  <c r="H68" i="35"/>
  <c r="M67" i="35"/>
  <c r="L67" i="35"/>
  <c r="N67" i="35" s="1"/>
  <c r="O67" i="35" s="1"/>
  <c r="J67" i="35"/>
  <c r="H67" i="35"/>
  <c r="M66" i="35"/>
  <c r="L66" i="35"/>
  <c r="J66" i="35"/>
  <c r="H66" i="35"/>
  <c r="M65" i="35"/>
  <c r="L65" i="35"/>
  <c r="J65" i="35"/>
  <c r="H65" i="35"/>
  <c r="M64" i="35"/>
  <c r="L64" i="35"/>
  <c r="J64" i="35"/>
  <c r="H64" i="35"/>
  <c r="M63" i="35"/>
  <c r="L63" i="35"/>
  <c r="J63" i="35"/>
  <c r="H63" i="35"/>
  <c r="M62" i="35"/>
  <c r="L62" i="35"/>
  <c r="J62" i="35"/>
  <c r="H62" i="35"/>
  <c r="M61" i="35"/>
  <c r="L61" i="35"/>
  <c r="J61" i="35"/>
  <c r="H61" i="35"/>
  <c r="M60" i="35"/>
  <c r="L60" i="35"/>
  <c r="J60" i="35"/>
  <c r="H60" i="35"/>
  <c r="M59" i="35"/>
  <c r="L59" i="35"/>
  <c r="J59" i="35"/>
  <c r="H59" i="35"/>
  <c r="M58" i="35"/>
  <c r="L58" i="35"/>
  <c r="J58" i="35"/>
  <c r="H58" i="35"/>
  <c r="M57" i="35"/>
  <c r="L57" i="35"/>
  <c r="J57" i="35"/>
  <c r="H57" i="35"/>
  <c r="M56" i="35"/>
  <c r="L56" i="35"/>
  <c r="J56" i="35"/>
  <c r="H56" i="35"/>
  <c r="M55" i="35"/>
  <c r="L55" i="35"/>
  <c r="J55" i="35"/>
  <c r="H55" i="35"/>
  <c r="M54" i="35"/>
  <c r="L54" i="35"/>
  <c r="J54" i="35"/>
  <c r="H54" i="35"/>
  <c r="M53" i="35"/>
  <c r="L53" i="35"/>
  <c r="J53" i="35"/>
  <c r="H53" i="35"/>
  <c r="M52" i="35"/>
  <c r="L52" i="35"/>
  <c r="J52" i="35"/>
  <c r="H52" i="35"/>
  <c r="M51" i="35"/>
  <c r="L51" i="35"/>
  <c r="J51" i="35"/>
  <c r="H51" i="35"/>
  <c r="M50" i="35"/>
  <c r="L50" i="35"/>
  <c r="J50" i="35"/>
  <c r="H50" i="35"/>
  <c r="M49" i="35"/>
  <c r="L49" i="35"/>
  <c r="J49" i="35"/>
  <c r="H49" i="35"/>
  <c r="M48" i="35"/>
  <c r="L48" i="35"/>
  <c r="J48" i="35"/>
  <c r="H48" i="35"/>
  <c r="M47" i="35"/>
  <c r="L47" i="35"/>
  <c r="J47" i="35"/>
  <c r="H47" i="35"/>
  <c r="M46" i="35"/>
  <c r="L46" i="35"/>
  <c r="J46" i="35"/>
  <c r="H46" i="35"/>
  <c r="M45" i="35"/>
  <c r="L45" i="35"/>
  <c r="J45" i="35"/>
  <c r="H45" i="35"/>
  <c r="M44" i="35"/>
  <c r="L44" i="35"/>
  <c r="J44" i="35"/>
  <c r="H44" i="35"/>
  <c r="M43" i="35"/>
  <c r="L43" i="35"/>
  <c r="J43" i="35"/>
  <c r="H43" i="35"/>
  <c r="M42" i="35"/>
  <c r="L42" i="35"/>
  <c r="J42" i="35"/>
  <c r="H42" i="35"/>
  <c r="M41" i="35"/>
  <c r="L41" i="35"/>
  <c r="J41" i="35"/>
  <c r="H41" i="35"/>
  <c r="M40" i="35"/>
  <c r="L40" i="35"/>
  <c r="J40" i="35"/>
  <c r="H40" i="35"/>
  <c r="M39" i="35"/>
  <c r="L39" i="35"/>
  <c r="J39" i="35"/>
  <c r="H39" i="35"/>
  <c r="M38" i="35"/>
  <c r="L38" i="35"/>
  <c r="J38" i="35"/>
  <c r="H38" i="35"/>
  <c r="M37" i="35"/>
  <c r="L37" i="35"/>
  <c r="J37" i="35"/>
  <c r="H37" i="35"/>
  <c r="M36" i="35"/>
  <c r="L36" i="35"/>
  <c r="J36" i="35"/>
  <c r="H36" i="35"/>
  <c r="M35" i="35"/>
  <c r="L35" i="35"/>
  <c r="J35" i="35"/>
  <c r="H35" i="35"/>
  <c r="M34" i="35"/>
  <c r="L34" i="35"/>
  <c r="J34" i="35"/>
  <c r="H34" i="35"/>
  <c r="M33" i="35"/>
  <c r="L33" i="35"/>
  <c r="J33" i="35"/>
  <c r="H33" i="35"/>
  <c r="M32" i="35"/>
  <c r="L32" i="35"/>
  <c r="J32" i="35"/>
  <c r="H32" i="35"/>
  <c r="M31" i="35"/>
  <c r="L31" i="35"/>
  <c r="J31" i="35"/>
  <c r="H31" i="35"/>
  <c r="M30" i="35"/>
  <c r="L30" i="35"/>
  <c r="J30" i="35"/>
  <c r="H30" i="35"/>
  <c r="M29" i="35"/>
  <c r="L29" i="35"/>
  <c r="J29" i="35"/>
  <c r="H29" i="35"/>
  <c r="M28" i="35"/>
  <c r="L28" i="35"/>
  <c r="N28" i="35" s="1"/>
  <c r="O28" i="35" s="1"/>
  <c r="J28" i="35"/>
  <c r="H28" i="35"/>
  <c r="M27" i="35"/>
  <c r="L27" i="35"/>
  <c r="J27" i="35"/>
  <c r="H27" i="35"/>
  <c r="M26" i="35"/>
  <c r="L26" i="35"/>
  <c r="J26" i="35"/>
  <c r="H26" i="35"/>
  <c r="M25" i="35"/>
  <c r="L25" i="35"/>
  <c r="J25" i="35"/>
  <c r="H25" i="35"/>
  <c r="N228" i="35" l="1"/>
  <c r="O228" i="35" s="1"/>
  <c r="N61" i="35"/>
  <c r="O61" i="35" s="1"/>
  <c r="N69" i="35"/>
  <c r="N153" i="35"/>
  <c r="O153" i="35" s="1"/>
  <c r="N229" i="35"/>
  <c r="N94" i="35"/>
  <c r="O94" i="35" s="1"/>
  <c r="N102" i="35"/>
  <c r="O102" i="35" s="1"/>
  <c r="N110" i="35"/>
  <c r="N118" i="35"/>
  <c r="O118" i="35" s="1"/>
  <c r="N134" i="35"/>
  <c r="O134" i="35" s="1"/>
  <c r="N138" i="35"/>
  <c r="N142" i="35"/>
  <c r="N146" i="35"/>
  <c r="N234" i="35"/>
  <c r="O234" i="35" s="1"/>
  <c r="N131" i="35"/>
  <c r="O131" i="35" s="1"/>
  <c r="N215" i="35"/>
  <c r="O215" i="35" s="1"/>
  <c r="N223" i="35"/>
  <c r="O223" i="35" s="1"/>
  <c r="O211" i="35"/>
  <c r="O231" i="35"/>
  <c r="N44" i="35"/>
  <c r="N68" i="35"/>
  <c r="O68" i="35" s="1"/>
  <c r="N72" i="35"/>
  <c r="O72" i="35" s="1"/>
  <c r="N38" i="35"/>
  <c r="O38" i="35" s="1"/>
  <c r="N42" i="35"/>
  <c r="N46" i="35"/>
  <c r="O46" i="35" s="1"/>
  <c r="N78" i="35"/>
  <c r="O78" i="35" s="1"/>
  <c r="N165" i="35"/>
  <c r="N169" i="35"/>
  <c r="N173" i="35"/>
  <c r="O173" i="35" s="1"/>
  <c r="N177" i="35"/>
  <c r="O177" i="35" s="1"/>
  <c r="N197" i="35"/>
  <c r="O197" i="35" s="1"/>
  <c r="N201" i="35"/>
  <c r="O201" i="35" s="1"/>
  <c r="N232" i="35"/>
  <c r="N48" i="35"/>
  <c r="O48" i="35" s="1"/>
  <c r="O86" i="35"/>
  <c r="O110" i="35"/>
  <c r="O205" i="35"/>
  <c r="O209" i="35"/>
  <c r="N32" i="35"/>
  <c r="O32" i="35" s="1"/>
  <c r="N126" i="35"/>
  <c r="O126" i="35" s="1"/>
  <c r="N130" i="35"/>
  <c r="O130" i="35" s="1"/>
  <c r="N217" i="35"/>
  <c r="O217" i="35" s="1"/>
  <c r="O142" i="35"/>
  <c r="O146" i="35"/>
  <c r="O229" i="35"/>
  <c r="N84" i="35"/>
  <c r="O84" i="35" s="1"/>
  <c r="O82" i="35"/>
  <c r="N31" i="35"/>
  <c r="O31" i="35" s="1"/>
  <c r="N35" i="35"/>
  <c r="O35" i="35" s="1"/>
  <c r="N39" i="35"/>
  <c r="O39" i="35" s="1"/>
  <c r="N43" i="35"/>
  <c r="O43" i="35" s="1"/>
  <c r="N47" i="35"/>
  <c r="O47" i="35" s="1"/>
  <c r="N51" i="35"/>
  <c r="O51" i="35" s="1"/>
  <c r="N59" i="35"/>
  <c r="O59" i="35" s="1"/>
  <c r="N166" i="35"/>
  <c r="O166" i="35" s="1"/>
  <c r="N170" i="35"/>
  <c r="O170" i="35" s="1"/>
  <c r="N174" i="35"/>
  <c r="O174" i="35" s="1"/>
  <c r="N178" i="35"/>
  <c r="O178" i="35" s="1"/>
  <c r="N198" i="35"/>
  <c r="O198" i="35" s="1"/>
  <c r="N202" i="35"/>
  <c r="O202" i="35" s="1"/>
  <c r="N119" i="35"/>
  <c r="O119" i="35" s="1"/>
  <c r="N123" i="35"/>
  <c r="O123" i="35" s="1"/>
  <c r="N155" i="35"/>
  <c r="O155" i="35" s="1"/>
  <c r="N218" i="35"/>
  <c r="O218" i="35" s="1"/>
  <c r="N222" i="35"/>
  <c r="O222" i="35" s="1"/>
  <c r="N52" i="35"/>
  <c r="O52" i="35" s="1"/>
  <c r="N60" i="35"/>
  <c r="O60" i="35" s="1"/>
  <c r="O135" i="35"/>
  <c r="O139" i="35"/>
  <c r="O147" i="35"/>
  <c r="O226" i="35"/>
  <c r="N80" i="35"/>
  <c r="O80" i="35" s="1"/>
  <c r="O230" i="35"/>
  <c r="N92" i="35"/>
  <c r="O92" i="35" s="1"/>
  <c r="N144" i="35"/>
  <c r="O144" i="35" s="1"/>
  <c r="N36" i="35"/>
  <c r="O36" i="35" s="1"/>
  <c r="N88" i="35"/>
  <c r="O88" i="35" s="1"/>
  <c r="N132" i="35"/>
  <c r="O132" i="35" s="1"/>
  <c r="N136" i="35"/>
  <c r="O136" i="35" s="1"/>
  <c r="N140" i="35"/>
  <c r="O140" i="35" s="1"/>
  <c r="N45" i="35"/>
  <c r="O45" i="35" s="1"/>
  <c r="N53" i="35"/>
  <c r="O53" i="35" s="1"/>
  <c r="N180" i="35"/>
  <c r="O180" i="35" s="1"/>
  <c r="N184" i="35"/>
  <c r="O184" i="35" s="1"/>
  <c r="O235" i="35"/>
  <c r="N81" i="35"/>
  <c r="O81" i="35" s="1"/>
  <c r="N85" i="35"/>
  <c r="O85" i="35" s="1"/>
  <c r="N113" i="35"/>
  <c r="O113" i="35" s="1"/>
  <c r="N117" i="35"/>
  <c r="O117" i="35" s="1"/>
  <c r="N125" i="35"/>
  <c r="O125" i="35" s="1"/>
  <c r="N204" i="35"/>
  <c r="O204" i="35" s="1"/>
  <c r="N208" i="35"/>
  <c r="O208" i="35" s="1"/>
  <c r="N133" i="35"/>
  <c r="O133" i="35" s="1"/>
  <c r="N141" i="35"/>
  <c r="O141" i="35" s="1"/>
  <c r="N90" i="35"/>
  <c r="O90" i="35" s="1"/>
  <c r="N148" i="35"/>
  <c r="O148" i="35" s="1"/>
  <c r="N56" i="35"/>
  <c r="O56" i="35" s="1"/>
  <c r="N71" i="35"/>
  <c r="O71" i="35" s="1"/>
  <c r="N156" i="35"/>
  <c r="O156" i="35" s="1"/>
  <c r="N191" i="35"/>
  <c r="O191" i="35" s="1"/>
  <c r="N30" i="35"/>
  <c r="O30" i="35" s="1"/>
  <c r="N34" i="35"/>
  <c r="O34" i="35" s="1"/>
  <c r="N49" i="35"/>
  <c r="O49" i="35" s="1"/>
  <c r="N79" i="35"/>
  <c r="O79" i="35" s="1"/>
  <c r="N83" i="35"/>
  <c r="O83" i="35" s="1"/>
  <c r="N114" i="35"/>
  <c r="O114" i="35" s="1"/>
  <c r="N137" i="35"/>
  <c r="O137" i="35" s="1"/>
  <c r="N164" i="35"/>
  <c r="O164" i="35" s="1"/>
  <c r="N168" i="35"/>
  <c r="O168" i="35" s="1"/>
  <c r="N199" i="35"/>
  <c r="O199" i="35" s="1"/>
  <c r="O232" i="35"/>
  <c r="N40" i="35"/>
  <c r="O40" i="35" s="1"/>
  <c r="N93" i="35"/>
  <c r="O93" i="35" s="1"/>
  <c r="N33" i="35"/>
  <c r="O33" i="35" s="1"/>
  <c r="N37" i="35"/>
  <c r="O37" i="35" s="1"/>
  <c r="N121" i="35"/>
  <c r="O121" i="35" s="1"/>
  <c r="N63" i="35"/>
  <c r="O63" i="35" s="1"/>
  <c r="N75" i="35"/>
  <c r="O75" i="35" s="1"/>
  <c r="N106" i="35"/>
  <c r="O106" i="35" s="1"/>
  <c r="N160" i="35"/>
  <c r="O160" i="35" s="1"/>
  <c r="O42" i="35"/>
  <c r="N64" i="35"/>
  <c r="O64" i="35" s="1"/>
  <c r="N87" i="35"/>
  <c r="O87" i="35" s="1"/>
  <c r="N91" i="35"/>
  <c r="O91" i="35" s="1"/>
  <c r="N122" i="35"/>
  <c r="O122" i="35" s="1"/>
  <c r="N145" i="35"/>
  <c r="O145" i="35" s="1"/>
  <c r="N149" i="35"/>
  <c r="O149" i="35" s="1"/>
  <c r="N172" i="35"/>
  <c r="O172" i="35" s="1"/>
  <c r="N176" i="35"/>
  <c r="O176" i="35" s="1"/>
  <c r="N207" i="35"/>
  <c r="O207" i="35" s="1"/>
  <c r="N225" i="35"/>
  <c r="O225" i="35" s="1"/>
  <c r="N41" i="35"/>
  <c r="O41" i="35" s="1"/>
  <c r="N98" i="35"/>
  <c r="O98" i="35" s="1"/>
  <c r="N27" i="35"/>
  <c r="O27" i="35" s="1"/>
  <c r="N57" i="35"/>
  <c r="O57" i="35" s="1"/>
  <c r="N76" i="35"/>
  <c r="O76" i="35" s="1"/>
  <c r="N103" i="35"/>
  <c r="O103" i="35" s="1"/>
  <c r="N107" i="35"/>
  <c r="O107" i="35" s="1"/>
  <c r="N157" i="35"/>
  <c r="O157" i="35" s="1"/>
  <c r="N161" i="35"/>
  <c r="O161" i="35" s="1"/>
  <c r="N188" i="35"/>
  <c r="O188" i="35" s="1"/>
  <c r="N192" i="35"/>
  <c r="O192" i="35" s="1"/>
  <c r="N129" i="35"/>
  <c r="O129" i="35" s="1"/>
  <c r="O203" i="35"/>
  <c r="N50" i="35"/>
  <c r="O50" i="35" s="1"/>
  <c r="O111" i="35"/>
  <c r="O115" i="35"/>
  <c r="O138" i="35"/>
  <c r="O165" i="35"/>
  <c r="O169" i="35"/>
  <c r="N196" i="35"/>
  <c r="O196" i="35" s="1"/>
  <c r="N200" i="35"/>
  <c r="O200" i="35" s="1"/>
  <c r="N65" i="35"/>
  <c r="O65" i="35" s="1"/>
  <c r="N185" i="35"/>
  <c r="O185" i="35" s="1"/>
  <c r="N143" i="35"/>
  <c r="O143" i="35" s="1"/>
  <c r="O69" i="35"/>
  <c r="N96" i="35"/>
  <c r="O96" i="35" s="1"/>
  <c r="N100" i="35"/>
  <c r="O100" i="35" s="1"/>
  <c r="N127" i="35"/>
  <c r="O127" i="35" s="1"/>
  <c r="N150" i="35"/>
  <c r="O150" i="35" s="1"/>
  <c r="N154" i="35"/>
  <c r="O154" i="35" s="1"/>
  <c r="N181" i="35"/>
  <c r="O181" i="35" s="1"/>
  <c r="N212" i="35"/>
  <c r="O212" i="35" s="1"/>
  <c r="N219" i="35"/>
  <c r="O219" i="35" s="1"/>
  <c r="N54" i="35"/>
  <c r="O54" i="35" s="1"/>
  <c r="N58" i="35"/>
  <c r="O58" i="35" s="1"/>
  <c r="N73" i="35"/>
  <c r="O73" i="35" s="1"/>
  <c r="N77" i="35"/>
  <c r="O77" i="35" s="1"/>
  <c r="N104" i="35"/>
  <c r="O104" i="35" s="1"/>
  <c r="N108" i="35"/>
  <c r="O108" i="35" s="1"/>
  <c r="N158" i="35"/>
  <c r="O158" i="35" s="1"/>
  <c r="N162" i="35"/>
  <c r="O162" i="35" s="1"/>
  <c r="N189" i="35"/>
  <c r="O189" i="35" s="1"/>
  <c r="N193" i="35"/>
  <c r="O193" i="35" s="1"/>
  <c r="N216" i="35"/>
  <c r="O216" i="35" s="1"/>
  <c r="O44" i="35"/>
  <c r="N120" i="35"/>
  <c r="O120" i="35" s="1"/>
  <c r="N62" i="35"/>
  <c r="O62" i="35" s="1"/>
  <c r="N66" i="35"/>
  <c r="O66" i="35" s="1"/>
  <c r="N97" i="35"/>
  <c r="O97" i="35" s="1"/>
  <c r="N101" i="35"/>
  <c r="O101" i="35" s="1"/>
  <c r="N124" i="35"/>
  <c r="O124" i="35" s="1"/>
  <c r="N128" i="35"/>
  <c r="O128" i="35" s="1"/>
  <c r="N151" i="35"/>
  <c r="O151" i="35" s="1"/>
  <c r="N182" i="35"/>
  <c r="O182" i="35" s="1"/>
  <c r="N186" i="35"/>
  <c r="O186" i="35" s="1"/>
  <c r="N213" i="35"/>
  <c r="O213" i="35" s="1"/>
  <c r="N220" i="35"/>
  <c r="O220" i="35" s="1"/>
  <c r="N227" i="35"/>
  <c r="O227" i="35" s="1"/>
  <c r="N55" i="35"/>
  <c r="O55" i="35" s="1"/>
  <c r="N70" i="35"/>
  <c r="O70" i="35" s="1"/>
  <c r="N74" i="35"/>
  <c r="O74" i="35" s="1"/>
  <c r="N105" i="35"/>
  <c r="O105" i="35" s="1"/>
  <c r="N109" i="35"/>
  <c r="O109" i="35" s="1"/>
  <c r="N159" i="35"/>
  <c r="O159" i="35" s="1"/>
  <c r="N190" i="35"/>
  <c r="O190" i="35" s="1"/>
  <c r="N194" i="35"/>
  <c r="O194" i="35" s="1"/>
  <c r="N224" i="35"/>
  <c r="O224" i="35" s="1"/>
  <c r="N89" i="35"/>
  <c r="O89" i="35" s="1"/>
  <c r="O163" i="35"/>
  <c r="N25" i="35"/>
  <c r="O25" i="35" s="1"/>
  <c r="N152" i="35"/>
  <c r="O152" i="35" s="1"/>
  <c r="N183" i="35"/>
  <c r="O183" i="35" s="1"/>
  <c r="N221" i="35"/>
  <c r="O221" i="35" s="1"/>
  <c r="N29" i="35"/>
  <c r="O29" i="35" s="1"/>
  <c r="N26" i="35"/>
  <c r="O26" i="35" s="1"/>
  <c r="H6" i="35" l="1"/>
  <c r="J6" i="35"/>
  <c r="M6" i="35" l="1"/>
  <c r="M24" i="35" l="1"/>
  <c r="L24" i="35"/>
  <c r="J24" i="35"/>
  <c r="H24" i="35"/>
  <c r="M23" i="35"/>
  <c r="L23" i="35"/>
  <c r="J23" i="35"/>
  <c r="H23" i="35"/>
  <c r="M22" i="35"/>
  <c r="L22" i="35"/>
  <c r="J22" i="35"/>
  <c r="H22" i="35"/>
  <c r="M21" i="35"/>
  <c r="L21" i="35"/>
  <c r="J21" i="35"/>
  <c r="H21" i="35"/>
  <c r="M20" i="35"/>
  <c r="L20" i="35"/>
  <c r="N20" i="35" s="1"/>
  <c r="O20" i="35" s="1"/>
  <c r="J20" i="35"/>
  <c r="H20" i="35"/>
  <c r="M19" i="35"/>
  <c r="L19" i="35"/>
  <c r="J19" i="35"/>
  <c r="H19" i="35"/>
  <c r="M18" i="35"/>
  <c r="L18" i="35"/>
  <c r="J18" i="35"/>
  <c r="H18" i="35"/>
  <c r="M17" i="35"/>
  <c r="L17" i="35"/>
  <c r="J17" i="35"/>
  <c r="H17" i="35"/>
  <c r="M16" i="35"/>
  <c r="L16" i="35"/>
  <c r="J16" i="35"/>
  <c r="N16" i="35" s="1"/>
  <c r="H16" i="35"/>
  <c r="M15" i="35"/>
  <c r="L15" i="35"/>
  <c r="J15" i="35"/>
  <c r="H15" i="35"/>
  <c r="M14" i="35"/>
  <c r="L14" i="35"/>
  <c r="J14" i="35"/>
  <c r="H14" i="35"/>
  <c r="M13" i="35"/>
  <c r="L13" i="35"/>
  <c r="J13" i="35"/>
  <c r="H13" i="35"/>
  <c r="M12" i="35"/>
  <c r="L12" i="35"/>
  <c r="J12" i="35"/>
  <c r="H12" i="35"/>
  <c r="M11" i="35"/>
  <c r="L11" i="35"/>
  <c r="J11" i="35"/>
  <c r="H11" i="35"/>
  <c r="M10" i="35"/>
  <c r="L10" i="35"/>
  <c r="J10" i="35"/>
  <c r="H10" i="35"/>
  <c r="M9" i="35"/>
  <c r="L9" i="35"/>
  <c r="J9" i="35"/>
  <c r="H9" i="35"/>
  <c r="M8" i="35"/>
  <c r="L8" i="35"/>
  <c r="J8" i="35"/>
  <c r="N8" i="35" s="1"/>
  <c r="H8" i="35"/>
  <c r="M7" i="35"/>
  <c r="L7" i="35"/>
  <c r="J7" i="35"/>
  <c r="H7" i="35"/>
  <c r="L6" i="35"/>
  <c r="N6" i="35" s="1"/>
  <c r="N11" i="35" l="1"/>
  <c r="N17" i="35"/>
  <c r="O17" i="35" s="1"/>
  <c r="N13" i="35"/>
  <c r="O13" i="35" s="1"/>
  <c r="N24" i="35"/>
  <c r="O24" i="35"/>
  <c r="N19" i="35"/>
  <c r="O19" i="35" s="1"/>
  <c r="N21" i="35"/>
  <c r="O21" i="35" s="1"/>
  <c r="N10" i="35"/>
  <c r="O10" i="35" s="1"/>
  <c r="O11" i="35"/>
  <c r="N23" i="35"/>
  <c r="O23" i="35" s="1"/>
  <c r="O16" i="35"/>
  <c r="N12" i="35"/>
  <c r="O12" i="35" s="1"/>
  <c r="O8" i="35"/>
  <c r="N14" i="35"/>
  <c r="O14" i="35" s="1"/>
  <c r="N9" i="35"/>
  <c r="O9" i="35" s="1"/>
  <c r="N18" i="35"/>
  <c r="O18" i="35" s="1"/>
  <c r="N22" i="35"/>
  <c r="O22" i="35" s="1"/>
  <c r="N7" i="35"/>
  <c r="O7" i="35" s="1"/>
  <c r="O6" i="35"/>
  <c r="N15" i="35"/>
  <c r="O15" i="35" s="1"/>
  <c r="F23" i="9" l="1"/>
  <c r="F18" i="9"/>
  <c r="F19" i="9" s="1"/>
  <c r="F20" i="9" l="1"/>
  <c r="F24" i="9"/>
  <c r="F25" i="9" s="1"/>
  <c r="C13" i="9" l="1"/>
  <c r="G27" i="9" l="1"/>
  <c r="G26" i="9"/>
  <c r="G22" i="9"/>
  <c r="G21" i="9"/>
  <c r="G17" i="9"/>
  <c r="G16" i="9"/>
  <c r="G15" i="9"/>
  <c r="G14" i="9"/>
  <c r="G13" i="9"/>
  <c r="G12" i="9"/>
  <c r="G11" i="9"/>
  <c r="G10" i="9"/>
  <c r="G9" i="9"/>
  <c r="G8" i="9"/>
  <c r="G7" i="9"/>
  <c r="G6" i="9"/>
  <c r="G5" i="9"/>
  <c r="G4" i="9"/>
  <c r="AA22" i="12" l="1"/>
  <c r="R22" i="12"/>
  <c r="E27" i="9"/>
  <c r="E26" i="9"/>
  <c r="E22" i="9"/>
  <c r="E21" i="9"/>
  <c r="E17" i="9"/>
  <c r="E16" i="9"/>
  <c r="E15" i="9"/>
  <c r="E14" i="9"/>
  <c r="E13" i="9"/>
  <c r="E12" i="9"/>
  <c r="E11" i="9"/>
  <c r="E10" i="9"/>
  <c r="E9" i="9"/>
  <c r="E8" i="9"/>
  <c r="E7" i="9"/>
  <c r="E6" i="9"/>
  <c r="E5" i="9"/>
  <c r="C27" i="9"/>
  <c r="C26" i="9"/>
  <c r="C22" i="9"/>
  <c r="C21" i="9"/>
  <c r="C17" i="9"/>
  <c r="C16" i="9"/>
  <c r="C15" i="9"/>
  <c r="C14" i="9"/>
  <c r="C12" i="9"/>
  <c r="C11" i="9"/>
  <c r="C10" i="9"/>
  <c r="C9" i="9"/>
  <c r="C8" i="9"/>
  <c r="C7" i="9"/>
  <c r="C6" i="9"/>
  <c r="C5" i="9"/>
  <c r="E4" i="9"/>
  <c r="C4" i="9"/>
  <c r="F28" i="9"/>
  <c r="AJ14" i="12" s="1"/>
  <c r="AJ16" i="12" s="1"/>
  <c r="AA14" i="12"/>
  <c r="AA15" i="12" s="1"/>
  <c r="AA16" i="12" s="1"/>
  <c r="F29" i="9" l="1"/>
  <c r="R14" i="12"/>
  <c r="F30" i="9"/>
  <c r="R15" i="12" l="1"/>
  <c r="AS14" i="12"/>
  <c r="AJ20" i="12" s="1"/>
  <c r="AS20" i="12" s="1"/>
  <c r="F31" i="9"/>
  <c r="AS15" i="12" l="1"/>
  <c r="AJ21" i="12" s="1"/>
  <c r="AS21" i="12" s="1"/>
  <c r="AS22" i="12" s="1"/>
  <c r="R16" i="12"/>
  <c r="AS16" i="12" s="1"/>
  <c r="AJ22" i="12" s="1"/>
  <c r="S6" i="12" s="1"/>
  <c r="X57" i="5"/>
  <c r="X56" i="5"/>
  <c r="X55" i="5"/>
  <c r="X54" i="5"/>
  <c r="X53" i="5"/>
  <c r="X52" i="5"/>
  <c r="X51" i="5"/>
  <c r="X50" i="5"/>
  <c r="X49" i="5"/>
  <c r="X48" i="5"/>
  <c r="X47" i="5"/>
  <c r="X46" i="5"/>
  <c r="X45" i="5"/>
  <c r="X44" i="5"/>
  <c r="X43" i="5"/>
  <c r="X42" i="5"/>
  <c r="X41" i="5"/>
  <c r="X40" i="5"/>
  <c r="X39" i="5"/>
  <c r="X38" i="5"/>
  <c r="X37" i="5"/>
  <c r="X36" i="5"/>
  <c r="X35" i="5"/>
  <c r="X34" i="5"/>
  <c r="X33" i="5"/>
  <c r="X32" i="5"/>
  <c r="X31" i="5"/>
  <c r="X30" i="5"/>
  <c r="X29" i="5"/>
  <c r="X28" i="5"/>
  <c r="X27" i="5"/>
  <c r="X26" i="5"/>
  <c r="X25" i="5"/>
  <c r="X24" i="5"/>
  <c r="X23" i="5"/>
  <c r="X22" i="5"/>
  <c r="X21" i="5"/>
  <c r="X20" i="5"/>
  <c r="X19" i="5"/>
  <c r="X18" i="5"/>
  <c r="X17" i="5"/>
  <c r="X16" i="5"/>
  <c r="X15" i="5"/>
  <c r="X14" i="5"/>
  <c r="X13" i="5"/>
  <c r="X12" i="5"/>
  <c r="X11" i="5"/>
  <c r="X10" i="5"/>
  <c r="X9" i="5"/>
  <c r="X8" i="5"/>
  <c r="X7" i="5"/>
  <c r="X6" i="5"/>
  <c r="X5" i="5"/>
  <c r="X4" i="5"/>
  <c r="X3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千葉 雄一郎</author>
  </authors>
  <commentList>
    <comment ref="R131" authorId="0" shapeId="0" xr:uid="{981BF5DF-699E-4FBA-86C9-2648278B240B}">
      <text>
        <r>
          <rPr>
            <sz val="9"/>
            <color indexed="81"/>
            <rFont val="MS P ゴシック"/>
            <family val="3"/>
            <charset val="128"/>
          </rPr>
          <t xml:space="preserve">指図番号が番号範囲外のため、登録不可
→「90」を改め「HH」にする（KKE了解済み）
</t>
        </r>
      </text>
    </comment>
  </commentList>
</comments>
</file>

<file path=xl/sharedStrings.xml><?xml version="1.0" encoding="utf-8"?>
<sst xmlns="http://schemas.openxmlformats.org/spreadsheetml/2006/main" count="7613" uniqueCount="3211">
  <si>
    <t>AA</t>
  </si>
  <si>
    <t>No.</t>
    <phoneticPr fontId="8"/>
  </si>
  <si>
    <t>工種コード</t>
    <phoneticPr fontId="8"/>
  </si>
  <si>
    <t>工種名</t>
    <phoneticPr fontId="8"/>
  </si>
  <si>
    <t>会計科目</t>
    <phoneticPr fontId="8"/>
  </si>
  <si>
    <t>細目コード</t>
    <phoneticPr fontId="8"/>
  </si>
  <si>
    <t>京王建設株式会社</t>
    <rPh sb="0" eb="8">
      <t>ケイオウケンセツカブシキカイシャ</t>
    </rPh>
    <phoneticPr fontId="3"/>
  </si>
  <si>
    <t>工種コード</t>
  </si>
  <si>
    <t>テキスト</t>
  </si>
  <si>
    <t>細目コード</t>
  </si>
  <si>
    <t>細目コードテキスト</t>
    <phoneticPr fontId="20"/>
  </si>
  <si>
    <t>デフォルト
勘定科目コード</t>
    <rPh sb="6" eb="8">
      <t>カンジョウ</t>
    </rPh>
    <rPh sb="8" eb="10">
      <t>カモク</t>
    </rPh>
    <phoneticPr fontId="20"/>
  </si>
  <si>
    <t>S002000000</t>
    <phoneticPr fontId="20"/>
  </si>
  <si>
    <t>デフォルト会社コード</t>
    <rPh sb="5" eb="7">
      <t>カイシャ</t>
    </rPh>
    <phoneticPr fontId="20"/>
  </si>
  <si>
    <t>KKC</t>
    <phoneticPr fontId="20"/>
  </si>
  <si>
    <t>共通仮設工事</t>
  </si>
  <si>
    <t>0000000110</t>
  </si>
  <si>
    <t>AA0001</t>
    <phoneticPr fontId="8"/>
  </si>
  <si>
    <t>準備費</t>
  </si>
  <si>
    <t>AA000101</t>
  </si>
  <si>
    <t>準備費(設計）</t>
  </si>
  <si>
    <t>AA0002</t>
  </si>
  <si>
    <t>仮設物費</t>
  </si>
  <si>
    <t>AA000201</t>
  </si>
  <si>
    <t>仮設物費（設計）</t>
  </si>
  <si>
    <t>AA0003</t>
  </si>
  <si>
    <t>動力用水設備費</t>
  </si>
  <si>
    <t>0000000310</t>
  </si>
  <si>
    <t>AA000301</t>
  </si>
  <si>
    <t>動力用水設備費（設計）</t>
  </si>
  <si>
    <t>AA0004</t>
  </si>
  <si>
    <t>運搬費</t>
  </si>
  <si>
    <t>0000000120</t>
  </si>
  <si>
    <t>AA000401</t>
  </si>
  <si>
    <t>運搬費（設計）</t>
  </si>
  <si>
    <t>AA0005</t>
  </si>
  <si>
    <t>機械器具費</t>
  </si>
  <si>
    <t>0000000320</t>
  </si>
  <si>
    <t>AA000501</t>
  </si>
  <si>
    <t>機械器具費（設計）</t>
  </si>
  <si>
    <t>AA0006</t>
  </si>
  <si>
    <t>隣接養生補修費</t>
  </si>
  <si>
    <t>AA000601</t>
  </si>
  <si>
    <t>隣接養生補修費（設計）</t>
  </si>
  <si>
    <t>AA0007</t>
  </si>
  <si>
    <t>その他の共通仮設費</t>
  </si>
  <si>
    <t>AA000701</t>
  </si>
  <si>
    <t>その他の共通仮設費（設計）</t>
  </si>
  <si>
    <t>BB</t>
  </si>
  <si>
    <t>建物工事</t>
  </si>
  <si>
    <t>0000000130</t>
  </si>
  <si>
    <t>BB0001</t>
  </si>
  <si>
    <t>本体工事</t>
  </si>
  <si>
    <t>BB0002</t>
  </si>
  <si>
    <t>チャージ料</t>
  </si>
  <si>
    <t>BB01</t>
  </si>
  <si>
    <t>直接仮設工事</t>
  </si>
  <si>
    <t>BB0101</t>
  </si>
  <si>
    <t>遣方・墨出費</t>
    <phoneticPr fontId="3"/>
  </si>
  <si>
    <t>BB010101</t>
  </si>
  <si>
    <t>遣方・墨出費（設計）</t>
    <phoneticPr fontId="3"/>
  </si>
  <si>
    <t>BB0102</t>
  </si>
  <si>
    <t>足場費</t>
  </si>
  <si>
    <t>BB010201</t>
  </si>
  <si>
    <t>足場費（設計）</t>
  </si>
  <si>
    <t>BB0103</t>
  </si>
  <si>
    <t>災害防止施設費</t>
  </si>
  <si>
    <t>BB010301</t>
  </si>
  <si>
    <t>災害防止施設費（設計）</t>
  </si>
  <si>
    <t>BB0104</t>
  </si>
  <si>
    <t>養生費</t>
  </si>
  <si>
    <t>BB010401</t>
  </si>
  <si>
    <t>養生費（設計）</t>
  </si>
  <si>
    <t>BB0105</t>
  </si>
  <si>
    <t>片付・清掃費</t>
    <phoneticPr fontId="3"/>
  </si>
  <si>
    <t>BB010501</t>
  </si>
  <si>
    <t>片付・清掃費（設計）</t>
    <phoneticPr fontId="3"/>
  </si>
  <si>
    <t>BB0106</t>
  </si>
  <si>
    <t>その他の直接仮設費</t>
  </si>
  <si>
    <t>BB010601</t>
  </si>
  <si>
    <t>その他の直接仮設費（設計）</t>
  </si>
  <si>
    <t>BB02</t>
  </si>
  <si>
    <t>土工事業工事</t>
  </si>
  <si>
    <t>BB0201</t>
  </si>
  <si>
    <t>土工事</t>
  </si>
  <si>
    <t>BB020101</t>
  </si>
  <si>
    <t>土工事（設計）</t>
  </si>
  <si>
    <t>BB0202</t>
  </si>
  <si>
    <t>山留工事</t>
  </si>
  <si>
    <t>BB020201</t>
  </si>
  <si>
    <t>山留工事（設計）</t>
  </si>
  <si>
    <t>BB0203</t>
  </si>
  <si>
    <t>杭打工事</t>
  </si>
  <si>
    <t>BB020301</t>
  </si>
  <si>
    <t>杭打工事（設計）</t>
  </si>
  <si>
    <t>BB03</t>
  </si>
  <si>
    <t>躯体工事</t>
  </si>
  <si>
    <t>BB0301</t>
  </si>
  <si>
    <t>コンクリート工事</t>
  </si>
  <si>
    <t>BB030101</t>
  </si>
  <si>
    <t>コンクリート工事（設計）</t>
  </si>
  <si>
    <t>BB0302</t>
  </si>
  <si>
    <t>型枠工事</t>
  </si>
  <si>
    <t>BB030201</t>
  </si>
  <si>
    <t>型枠工事（設計）</t>
  </si>
  <si>
    <t>BB0303</t>
  </si>
  <si>
    <t>鉄筋工事</t>
  </si>
  <si>
    <t>BB030301</t>
  </si>
  <si>
    <t>鉄筋工事（設計）</t>
  </si>
  <si>
    <t>BB0304</t>
  </si>
  <si>
    <t>鉄骨工事</t>
  </si>
  <si>
    <t>BB030401</t>
  </si>
  <si>
    <t>鉄骨工事（設計）</t>
  </si>
  <si>
    <t>BB0305</t>
  </si>
  <si>
    <t>ＰＣ板工事</t>
  </si>
  <si>
    <t>BB030501</t>
  </si>
  <si>
    <t>ＰＣ板工事（設計）</t>
  </si>
  <si>
    <t>BB0306</t>
  </si>
  <si>
    <t>耐火被覆工事</t>
  </si>
  <si>
    <t>BB030601</t>
  </si>
  <si>
    <t>耐火被覆工事（設計）</t>
  </si>
  <si>
    <t>BB04</t>
  </si>
  <si>
    <t>仕上工事</t>
  </si>
  <si>
    <t>BB0401</t>
  </si>
  <si>
    <t>組積工事</t>
  </si>
  <si>
    <t>BB040101</t>
  </si>
  <si>
    <t>組積工事（設計）</t>
  </si>
  <si>
    <t>BB0402</t>
  </si>
  <si>
    <t>防水工事</t>
  </si>
  <si>
    <t>BB040201</t>
  </si>
  <si>
    <t>防水工事（設計）</t>
  </si>
  <si>
    <t>BB0403</t>
  </si>
  <si>
    <t>石．擬石工事</t>
  </si>
  <si>
    <t>BB040301</t>
  </si>
  <si>
    <t>石．擬石工事（設計）</t>
  </si>
  <si>
    <t>BB0404</t>
  </si>
  <si>
    <t>タイル工事</t>
  </si>
  <si>
    <t>BB040401</t>
  </si>
  <si>
    <t>タイル工事（設計）</t>
  </si>
  <si>
    <t>BB0405</t>
  </si>
  <si>
    <t>木工事</t>
  </si>
  <si>
    <t>BB040501</t>
  </si>
  <si>
    <t>木工事（設計）</t>
  </si>
  <si>
    <t>BB0406</t>
  </si>
  <si>
    <t>屋根工事</t>
  </si>
  <si>
    <t>BB040601</t>
  </si>
  <si>
    <t>屋根工事（設計）</t>
  </si>
  <si>
    <t>BB0407</t>
  </si>
  <si>
    <t>金属工事</t>
  </si>
  <si>
    <t>BB040701</t>
  </si>
  <si>
    <t>金属工事（設計）</t>
  </si>
  <si>
    <t>BB0408</t>
  </si>
  <si>
    <t>左官工事</t>
  </si>
  <si>
    <t>BB040801</t>
  </si>
  <si>
    <t>左官工事（設計）</t>
  </si>
  <si>
    <t>BB0409</t>
  </si>
  <si>
    <t>木製建具工事</t>
  </si>
  <si>
    <t>BB040901</t>
  </si>
  <si>
    <t>木製建具工事（設計）</t>
  </si>
  <si>
    <t>BB0410</t>
  </si>
  <si>
    <t>金属製建具工事</t>
  </si>
  <si>
    <t>BB041001</t>
  </si>
  <si>
    <t>金属製建具工事（設計）</t>
  </si>
  <si>
    <t>BB0411</t>
  </si>
  <si>
    <t>硝子工事</t>
  </si>
  <si>
    <t>BB041101</t>
  </si>
  <si>
    <t>硝子工事（設計）</t>
  </si>
  <si>
    <t>BB0412</t>
  </si>
  <si>
    <t>塗装工事</t>
  </si>
  <si>
    <t>BB041201</t>
  </si>
  <si>
    <t>塗装工事（設計）</t>
  </si>
  <si>
    <t>BB0413</t>
  </si>
  <si>
    <t>内装工事</t>
  </si>
  <si>
    <t>BB041301</t>
  </si>
  <si>
    <t>内装工事（設計）</t>
  </si>
  <si>
    <t>BB0414</t>
  </si>
  <si>
    <t>雑工事</t>
  </si>
  <si>
    <t>BB041401</t>
  </si>
  <si>
    <t>雑工事（設計）</t>
  </si>
  <si>
    <t>BB0415</t>
  </si>
  <si>
    <t>検査費</t>
  </si>
  <si>
    <t>BB05</t>
  </si>
  <si>
    <t>BB0501</t>
  </si>
  <si>
    <t>Ｇ．ＣＡＤ工事</t>
  </si>
  <si>
    <t>BB0502</t>
  </si>
  <si>
    <t>Ｇ．ＣＡＤ外工事</t>
  </si>
  <si>
    <t>BB0503</t>
  </si>
  <si>
    <t>標準仮設</t>
  </si>
  <si>
    <t>BB0504</t>
  </si>
  <si>
    <t>特殊仮設</t>
  </si>
  <si>
    <t>BB0505</t>
  </si>
  <si>
    <t>外部給排水工事</t>
  </si>
  <si>
    <t>BB0506</t>
  </si>
  <si>
    <t>ガス工事</t>
  </si>
  <si>
    <t>BB0507</t>
  </si>
  <si>
    <t>電気工事（特殊工事）</t>
  </si>
  <si>
    <t>BB0508</t>
  </si>
  <si>
    <t>地盤改良工事</t>
  </si>
  <si>
    <t>BB0509</t>
  </si>
  <si>
    <t>BB0510</t>
  </si>
  <si>
    <t>BB06</t>
  </si>
  <si>
    <t>設計調査費</t>
  </si>
  <si>
    <t>BB0601</t>
  </si>
  <si>
    <t>設計料</t>
  </si>
  <si>
    <t>BB0602</t>
  </si>
  <si>
    <t>地盤調査</t>
  </si>
  <si>
    <t>BB0603</t>
  </si>
  <si>
    <t>敷地調査</t>
  </si>
  <si>
    <t>BB0604</t>
  </si>
  <si>
    <t>コーディネート料</t>
  </si>
  <si>
    <t>BB0605</t>
  </si>
  <si>
    <t>紹介料</t>
  </si>
  <si>
    <t>BB07</t>
  </si>
  <si>
    <t>付帯工事</t>
  </si>
  <si>
    <t>BB0701</t>
  </si>
  <si>
    <t>解体工事</t>
  </si>
  <si>
    <t>BB0702</t>
  </si>
  <si>
    <t>外構工事</t>
  </si>
  <si>
    <t>BB0703</t>
  </si>
  <si>
    <t>照明器具工事</t>
  </si>
  <si>
    <t>BB0704</t>
  </si>
  <si>
    <t>空調工事</t>
  </si>
  <si>
    <t>BB99</t>
  </si>
  <si>
    <t>小工事予算</t>
  </si>
  <si>
    <t>BBTT01</t>
  </si>
  <si>
    <t>戻入人件費</t>
  </si>
  <si>
    <t>C00006</t>
  </si>
  <si>
    <t>カーテン工事</t>
  </si>
  <si>
    <t>C0000601</t>
  </si>
  <si>
    <t>カーテン工事（設計）</t>
  </si>
  <si>
    <t>C003</t>
  </si>
  <si>
    <t/>
  </si>
  <si>
    <t>C00301</t>
  </si>
  <si>
    <t>鉄筋工事材料費</t>
  </si>
  <si>
    <t>C0030101</t>
  </si>
  <si>
    <t>鉄筋材異型鉄筋</t>
  </si>
  <si>
    <t>CC</t>
  </si>
  <si>
    <t>設備工事</t>
  </si>
  <si>
    <t>CC0001</t>
  </si>
  <si>
    <t>電気設備工事</t>
  </si>
  <si>
    <t>CC000101</t>
  </si>
  <si>
    <t>電気設備工事（設計）</t>
  </si>
  <si>
    <t>CC0002</t>
  </si>
  <si>
    <t>給排水衛生設備工事</t>
  </si>
  <si>
    <t>CC000201</t>
  </si>
  <si>
    <t>給排水衛生設備工事（設計）</t>
  </si>
  <si>
    <t>CC0003</t>
  </si>
  <si>
    <t>空気調和設備工事</t>
  </si>
  <si>
    <t>CC000301</t>
  </si>
  <si>
    <t>空気調和設備工事（設計）</t>
  </si>
  <si>
    <t>CC0004</t>
  </si>
  <si>
    <t>昇降機設備工事</t>
  </si>
  <si>
    <t>CC000401</t>
  </si>
  <si>
    <t>昇降機設備工事（設計）</t>
  </si>
  <si>
    <t>CC0005</t>
  </si>
  <si>
    <t>その他の設備工事</t>
  </si>
  <si>
    <t>CC000501</t>
  </si>
  <si>
    <t>その他の設備工事（設計）</t>
  </si>
  <si>
    <t>DD</t>
  </si>
  <si>
    <t>EE</t>
  </si>
  <si>
    <t>FF</t>
  </si>
  <si>
    <t>追加付込工事</t>
  </si>
  <si>
    <t>GG</t>
  </si>
  <si>
    <t>モデルルーム</t>
  </si>
  <si>
    <t>HH</t>
  </si>
  <si>
    <t>ＪＶ出資金当社分担分</t>
  </si>
  <si>
    <t>JJ</t>
  </si>
  <si>
    <t>共通仮設費</t>
  </si>
  <si>
    <t>JJ01</t>
  </si>
  <si>
    <t>JJ0101</t>
  </si>
  <si>
    <t>準備費材</t>
  </si>
  <si>
    <t>JJ0102</t>
  </si>
  <si>
    <t>準備費労</t>
  </si>
  <si>
    <t>JJ0103</t>
  </si>
  <si>
    <t>準備費外</t>
  </si>
  <si>
    <t>JJ0104</t>
  </si>
  <si>
    <t>準備費機</t>
  </si>
  <si>
    <t>JJ0105</t>
  </si>
  <si>
    <t>準備費仮</t>
  </si>
  <si>
    <t>JJ0106</t>
  </si>
  <si>
    <t>準備費法</t>
  </si>
  <si>
    <t>JJ02</t>
  </si>
  <si>
    <t>JJ0201</t>
  </si>
  <si>
    <t>仮設物費材</t>
  </si>
  <si>
    <t>JJ0202</t>
  </si>
  <si>
    <t>仮設物費労</t>
  </si>
  <si>
    <t>JJ0203</t>
  </si>
  <si>
    <t>仮設物費外</t>
  </si>
  <si>
    <t>JJ0204</t>
  </si>
  <si>
    <t>仮設物費機</t>
  </si>
  <si>
    <t>JJ0205</t>
  </si>
  <si>
    <t>仮設物費仮</t>
  </si>
  <si>
    <t>JJ0206</t>
  </si>
  <si>
    <t>仮設物費法</t>
  </si>
  <si>
    <t>JJ03</t>
  </si>
  <si>
    <t>安全費</t>
  </si>
  <si>
    <t>JJ0301</t>
  </si>
  <si>
    <t>安全費材</t>
  </si>
  <si>
    <t>JJ0302</t>
  </si>
  <si>
    <t>安全費労</t>
  </si>
  <si>
    <t>JJ0303</t>
  </si>
  <si>
    <t>安全費外</t>
  </si>
  <si>
    <t>JJ0304</t>
  </si>
  <si>
    <t>安全費機</t>
  </si>
  <si>
    <t>JJ0305</t>
  </si>
  <si>
    <t>安全費仮</t>
  </si>
  <si>
    <t>JJ0306</t>
  </si>
  <si>
    <t>安全費法</t>
  </si>
  <si>
    <t>JJ04</t>
  </si>
  <si>
    <t>JJ0401</t>
  </si>
  <si>
    <t>機械器具費材</t>
  </si>
  <si>
    <t>JJ0402</t>
  </si>
  <si>
    <t>機械器具費労</t>
  </si>
  <si>
    <t>JJ0403</t>
  </si>
  <si>
    <t>機械器具費外</t>
  </si>
  <si>
    <t>JJ0404</t>
  </si>
  <si>
    <t>機械器具費機</t>
  </si>
  <si>
    <t>JJ0405</t>
  </si>
  <si>
    <t>機械器具費仮</t>
  </si>
  <si>
    <t>JJ0406</t>
  </si>
  <si>
    <t>機械器具費法</t>
  </si>
  <si>
    <t>JJ05</t>
  </si>
  <si>
    <t>JJ0501</t>
  </si>
  <si>
    <t>運搬費材</t>
  </si>
  <si>
    <t>JJ0502</t>
  </si>
  <si>
    <t>運搬費労</t>
  </si>
  <si>
    <t>JJ0503</t>
  </si>
  <si>
    <t>運搬費外</t>
  </si>
  <si>
    <t>JJ0504</t>
  </si>
  <si>
    <t>運搬費機</t>
  </si>
  <si>
    <t>JJ0505</t>
  </si>
  <si>
    <t>運搬費仮</t>
  </si>
  <si>
    <t>JJ0506</t>
  </si>
  <si>
    <t>運搬費法</t>
  </si>
  <si>
    <t>JJ06</t>
  </si>
  <si>
    <t>調査・試験費</t>
  </si>
  <si>
    <t>JJ0601</t>
  </si>
  <si>
    <t>調査・試験費材</t>
  </si>
  <si>
    <t>JJ0602</t>
  </si>
  <si>
    <t>調査・試験費労</t>
  </si>
  <si>
    <t>JJ0603</t>
  </si>
  <si>
    <t>調査・試験費外</t>
  </si>
  <si>
    <t>JJ0604</t>
  </si>
  <si>
    <t>調査・試験費機</t>
  </si>
  <si>
    <t>JJ0605</t>
  </si>
  <si>
    <t>調査・試験費仮</t>
  </si>
  <si>
    <t>JJ0606</t>
  </si>
  <si>
    <t>調査・試験費法</t>
  </si>
  <si>
    <t>JJ0701</t>
  </si>
  <si>
    <t>臨時人件費材</t>
  </si>
  <si>
    <t>0000000270</t>
  </si>
  <si>
    <t>JJ0702</t>
  </si>
  <si>
    <t>臨時人件費労</t>
  </si>
  <si>
    <t>JJ0703</t>
  </si>
  <si>
    <t>臨時人件費外</t>
  </si>
  <si>
    <t>JJ0706</t>
  </si>
  <si>
    <t>臨時人件費法</t>
  </si>
  <si>
    <t>JJ0801</t>
  </si>
  <si>
    <t>モーターカー損料（材）</t>
  </si>
  <si>
    <t>JJ0802</t>
  </si>
  <si>
    <t>モーターカー損料（労）</t>
  </si>
  <si>
    <t>JJ0803</t>
  </si>
  <si>
    <t>モーターカー損料（外）</t>
  </si>
  <si>
    <t>JJ0804</t>
  </si>
  <si>
    <t>モーターカー損料（経費）</t>
  </si>
  <si>
    <t>JJ21</t>
  </si>
  <si>
    <t>材料費</t>
  </si>
  <si>
    <t>JJ22</t>
  </si>
  <si>
    <t>労務費</t>
  </si>
  <si>
    <t>JJ23</t>
  </si>
  <si>
    <t>外注費</t>
  </si>
  <si>
    <t>JJ2301</t>
  </si>
  <si>
    <t>人件費戻入</t>
  </si>
  <si>
    <t>JJ2302</t>
  </si>
  <si>
    <t>労災メリット戻入</t>
  </si>
  <si>
    <t>JJ2303</t>
  </si>
  <si>
    <t>その他の戻入</t>
  </si>
  <si>
    <t>JJ2304</t>
  </si>
  <si>
    <t>関連工事振替</t>
  </si>
  <si>
    <t>JJ2305</t>
  </si>
  <si>
    <t>進行基準調整額</t>
  </si>
  <si>
    <t>JJ2306</t>
  </si>
  <si>
    <t>受注工事損失引当額</t>
  </si>
  <si>
    <t>JJ2308</t>
  </si>
  <si>
    <t>JJ2309</t>
  </si>
  <si>
    <t>JJ24</t>
  </si>
  <si>
    <t>機械等経費</t>
  </si>
  <si>
    <t>KK</t>
  </si>
  <si>
    <t>直接工事費</t>
  </si>
  <si>
    <t>KK0204</t>
  </si>
  <si>
    <t>【使用不可】運搬工機</t>
  </si>
  <si>
    <t>KKA1</t>
  </si>
  <si>
    <t>土工</t>
  </si>
  <si>
    <t>KKA101</t>
  </si>
  <si>
    <t>土工材</t>
  </si>
  <si>
    <t>KKA102</t>
  </si>
  <si>
    <t>土工労</t>
  </si>
  <si>
    <t>KKA103</t>
  </si>
  <si>
    <t>土工外</t>
  </si>
  <si>
    <t>KKA104</t>
  </si>
  <si>
    <t>土工機</t>
  </si>
  <si>
    <t>KKA105</t>
  </si>
  <si>
    <t>土工仮</t>
  </si>
  <si>
    <t>KKA106</t>
  </si>
  <si>
    <t>土工法</t>
  </si>
  <si>
    <t>KKA2</t>
  </si>
  <si>
    <t>法面工</t>
  </si>
  <si>
    <t>KKA201</t>
  </si>
  <si>
    <t>法面工材</t>
  </si>
  <si>
    <t>KKA202</t>
  </si>
  <si>
    <t>法面工労</t>
  </si>
  <si>
    <t>KKA203</t>
  </si>
  <si>
    <t>法面工外</t>
  </si>
  <si>
    <t>KKA204</t>
  </si>
  <si>
    <t>法面工機</t>
  </si>
  <si>
    <t>KKA205</t>
  </si>
  <si>
    <t>法面工仮</t>
  </si>
  <si>
    <t>KKA206</t>
  </si>
  <si>
    <t>法面工法</t>
  </si>
  <si>
    <t>KKB1</t>
  </si>
  <si>
    <t>地盤改良工</t>
  </si>
  <si>
    <t>KKB101</t>
  </si>
  <si>
    <t>地盤改良工材</t>
  </si>
  <si>
    <t>KKB102</t>
  </si>
  <si>
    <t>地盤改良工労</t>
  </si>
  <si>
    <t>KKB103</t>
  </si>
  <si>
    <t>地盤改良工外</t>
  </si>
  <si>
    <t>KKB104</t>
  </si>
  <si>
    <t>地盤改良工機</t>
  </si>
  <si>
    <t>KKB105</t>
  </si>
  <si>
    <t>地盤改良工仮</t>
  </si>
  <si>
    <t>KKB106</t>
  </si>
  <si>
    <t>地盤改良工法</t>
  </si>
  <si>
    <t>KKB2</t>
  </si>
  <si>
    <t>基礎工</t>
  </si>
  <si>
    <t>KKB201</t>
  </si>
  <si>
    <t>基礎工材</t>
  </si>
  <si>
    <t>KKB202</t>
  </si>
  <si>
    <t>基礎工労</t>
  </si>
  <si>
    <t>KKB203</t>
  </si>
  <si>
    <t>基礎工外</t>
  </si>
  <si>
    <t>KKB204</t>
  </si>
  <si>
    <t>基礎工機</t>
  </si>
  <si>
    <t>KKB205</t>
  </si>
  <si>
    <t>基礎工仮</t>
  </si>
  <si>
    <t>KKB206</t>
  </si>
  <si>
    <t>基礎工法</t>
  </si>
  <si>
    <t>KKB301</t>
  </si>
  <si>
    <t>安定処理工材</t>
  </si>
  <si>
    <t>KKB302</t>
  </si>
  <si>
    <t>安定処理工労</t>
  </si>
  <si>
    <t>KKB303</t>
  </si>
  <si>
    <t>安定処理工外</t>
  </si>
  <si>
    <t>KKB304</t>
  </si>
  <si>
    <t>安定処理工機</t>
  </si>
  <si>
    <t>KKB305</t>
  </si>
  <si>
    <t>安定処理工仮</t>
  </si>
  <si>
    <t>KKB306</t>
  </si>
  <si>
    <t>安定処理工法</t>
  </si>
  <si>
    <t>KKC1</t>
  </si>
  <si>
    <t>擁壁工</t>
  </si>
  <si>
    <t>KKC101</t>
  </si>
  <si>
    <t>擁壁工材</t>
  </si>
  <si>
    <t>KKC102</t>
  </si>
  <si>
    <t>擁壁工労</t>
  </si>
  <si>
    <t>KKC103</t>
  </si>
  <si>
    <t>擁壁工外</t>
  </si>
  <si>
    <t>KKC104</t>
  </si>
  <si>
    <t>擁壁工機</t>
  </si>
  <si>
    <t>KKC105</t>
  </si>
  <si>
    <t>擁壁工仮</t>
  </si>
  <si>
    <t>KKC106</t>
  </si>
  <si>
    <t>擁壁工法</t>
  </si>
  <si>
    <t>KKC2</t>
  </si>
  <si>
    <t>フ゛ロック積工</t>
  </si>
  <si>
    <t>KKC201</t>
  </si>
  <si>
    <t>フ゛ロック積工材</t>
  </si>
  <si>
    <t>KKC202</t>
  </si>
  <si>
    <t>フ゛ロック積工労</t>
  </si>
  <si>
    <t>KKC203</t>
  </si>
  <si>
    <t>フ゛ロック積工外</t>
  </si>
  <si>
    <t>KKC204</t>
  </si>
  <si>
    <t>フ゛ロック積工機</t>
  </si>
  <si>
    <t>KKC205</t>
  </si>
  <si>
    <t>フ゛ロック積工仮</t>
  </si>
  <si>
    <t>KKC206</t>
  </si>
  <si>
    <t>フ゛ロック積工法</t>
  </si>
  <si>
    <t>KKC301</t>
  </si>
  <si>
    <t>間知ブロック積工材</t>
  </si>
  <si>
    <t>KKC302</t>
  </si>
  <si>
    <t>間知ブロック積工労</t>
  </si>
  <si>
    <t>KKC303</t>
  </si>
  <si>
    <t>間知ブロック積工外</t>
  </si>
  <si>
    <t>KKC304</t>
  </si>
  <si>
    <t>間知ブロック積工機</t>
  </si>
  <si>
    <t>KKC305</t>
  </si>
  <si>
    <t>間知ブロック積工仮</t>
  </si>
  <si>
    <t>KKC306</t>
  </si>
  <si>
    <t>間知ブロック積工法</t>
  </si>
  <si>
    <t>KKC401</t>
  </si>
  <si>
    <t>空洞ブロック積工材</t>
  </si>
  <si>
    <t>KKC402</t>
  </si>
  <si>
    <t>空洞ブロック積工労</t>
  </si>
  <si>
    <t>KKC403</t>
  </si>
  <si>
    <t>空洞ブロック積工外</t>
  </si>
  <si>
    <t>KKC404</t>
  </si>
  <si>
    <t>空洞ブロック積工機</t>
  </si>
  <si>
    <t>KKC405</t>
  </si>
  <si>
    <t>空洞ブロック積工仮</t>
  </si>
  <si>
    <t>KKC406</t>
  </si>
  <si>
    <t>空洞ブロック積工法</t>
  </si>
  <si>
    <t>KKC501</t>
  </si>
  <si>
    <t>その他のブロック積工材</t>
  </si>
  <si>
    <t>KKC502</t>
  </si>
  <si>
    <t>その他のブロック積工労</t>
  </si>
  <si>
    <t>KKC503</t>
  </si>
  <si>
    <t>その他のブロック積工外</t>
  </si>
  <si>
    <t>KKC504</t>
  </si>
  <si>
    <t>その他のブロック積工機</t>
  </si>
  <si>
    <t>KKC505</t>
  </si>
  <si>
    <t>その他のブロック積工仮</t>
  </si>
  <si>
    <t>KKC506</t>
  </si>
  <si>
    <t>その他のブロック積工法</t>
  </si>
  <si>
    <t>KKD1</t>
  </si>
  <si>
    <t>管渠工</t>
  </si>
  <si>
    <t>KKD101</t>
  </si>
  <si>
    <t>管渠工材</t>
  </si>
  <si>
    <t>KKD102</t>
  </si>
  <si>
    <t>管渠工労</t>
  </si>
  <si>
    <t>KKD103</t>
  </si>
  <si>
    <t>管渠工外</t>
  </si>
  <si>
    <t>KKD104</t>
  </si>
  <si>
    <t>管渠工機</t>
  </si>
  <si>
    <t>KKD105</t>
  </si>
  <si>
    <t>管渠工仮</t>
  </si>
  <si>
    <t>KKD106</t>
  </si>
  <si>
    <t>管渠工法</t>
  </si>
  <si>
    <t>KKD2</t>
  </si>
  <si>
    <t>開渠工</t>
  </si>
  <si>
    <t>KKD201</t>
  </si>
  <si>
    <t>開渠工材</t>
  </si>
  <si>
    <t>KKD202</t>
  </si>
  <si>
    <t>開渠工労</t>
  </si>
  <si>
    <t>KKD203</t>
  </si>
  <si>
    <t>開渠工外</t>
  </si>
  <si>
    <t>KKD204</t>
  </si>
  <si>
    <t>開渠工機</t>
  </si>
  <si>
    <t>KKD205</t>
  </si>
  <si>
    <t>開渠工仮</t>
  </si>
  <si>
    <t>KKD206</t>
  </si>
  <si>
    <t>開渠工法</t>
  </si>
  <si>
    <t>KKD3</t>
  </si>
  <si>
    <t>人孔工</t>
  </si>
  <si>
    <t>KKD301</t>
  </si>
  <si>
    <t>人孔工材</t>
  </si>
  <si>
    <t>KKD302</t>
  </si>
  <si>
    <t>人孔工労</t>
  </si>
  <si>
    <t>KKD303</t>
  </si>
  <si>
    <t>人孔工外</t>
  </si>
  <si>
    <t>KKD304</t>
  </si>
  <si>
    <t>人孔工機</t>
  </si>
  <si>
    <t>KKD305</t>
  </si>
  <si>
    <t>人孔工仮</t>
  </si>
  <si>
    <t>KKD306</t>
  </si>
  <si>
    <t>人孔工法</t>
  </si>
  <si>
    <t>KKD4</t>
  </si>
  <si>
    <t>桝工・取付管工</t>
  </si>
  <si>
    <t>KKD401</t>
  </si>
  <si>
    <t>桝工・取付管工材</t>
  </si>
  <si>
    <t>KKD402</t>
  </si>
  <si>
    <t>桝工・取付管工労</t>
  </si>
  <si>
    <t>KKD403</t>
  </si>
  <si>
    <t>桝工・取付管工外</t>
  </si>
  <si>
    <t>KKD404</t>
  </si>
  <si>
    <t>桝工・取付管工機</t>
  </si>
  <si>
    <t>KKD405</t>
  </si>
  <si>
    <t>桝工・取付管工仮</t>
  </si>
  <si>
    <t>KKD406</t>
  </si>
  <si>
    <t>桝工・取付管工法</t>
  </si>
  <si>
    <t>KKD5</t>
  </si>
  <si>
    <t>推進工</t>
  </si>
  <si>
    <t>KKD501</t>
  </si>
  <si>
    <t>推進工材</t>
  </si>
  <si>
    <t>KKD502</t>
  </si>
  <si>
    <t>推進工労</t>
  </si>
  <si>
    <t>KKD503</t>
  </si>
  <si>
    <t>推進工外</t>
  </si>
  <si>
    <t>KKD504</t>
  </si>
  <si>
    <t>推進工機</t>
  </si>
  <si>
    <t>KKD505</t>
  </si>
  <si>
    <t>推進工仮</t>
  </si>
  <si>
    <t>KKD506</t>
  </si>
  <si>
    <t>推進工法</t>
  </si>
  <si>
    <t>KKD6</t>
  </si>
  <si>
    <t>立坑工</t>
  </si>
  <si>
    <t>KKD601</t>
  </si>
  <si>
    <t>立坑工材</t>
  </si>
  <si>
    <t>KKD602</t>
  </si>
  <si>
    <t>立坑工労</t>
  </si>
  <si>
    <t>KKD603</t>
  </si>
  <si>
    <t>立坑工外</t>
  </si>
  <si>
    <t>KKD604</t>
  </si>
  <si>
    <t>立坑工機</t>
  </si>
  <si>
    <t>KKD605</t>
  </si>
  <si>
    <t>立坑工仮</t>
  </si>
  <si>
    <t>KKD606</t>
  </si>
  <si>
    <t>立坑工法</t>
  </si>
  <si>
    <t>KKD701</t>
  </si>
  <si>
    <t>汚水排水工材</t>
  </si>
  <si>
    <t>KKD702</t>
  </si>
  <si>
    <t>汚水排水工労</t>
  </si>
  <si>
    <t>KKD703</t>
  </si>
  <si>
    <t>汚水排水工外</t>
  </si>
  <si>
    <t>KKD704</t>
  </si>
  <si>
    <t>汚水排水工機</t>
  </si>
  <si>
    <t>KKD705</t>
  </si>
  <si>
    <t>汚水排水工仮</t>
  </si>
  <si>
    <t>KKD706</t>
  </si>
  <si>
    <t>汚水排水工法</t>
  </si>
  <si>
    <t>KKD801</t>
  </si>
  <si>
    <t>雨水排水工材</t>
  </si>
  <si>
    <t>KKD802</t>
  </si>
  <si>
    <t>雨水排水工労</t>
  </si>
  <si>
    <t>KKD803</t>
  </si>
  <si>
    <t>雨水排水工外</t>
  </si>
  <si>
    <t>KKD804</t>
  </si>
  <si>
    <t>雨水排水工機</t>
  </si>
  <si>
    <t>KKD805</t>
  </si>
  <si>
    <t>雨水排水工仮</t>
  </si>
  <si>
    <t>KKD806</t>
  </si>
  <si>
    <t>雨水排水工法</t>
  </si>
  <si>
    <t>KKE1</t>
  </si>
  <si>
    <t>街築・街渠工</t>
  </si>
  <si>
    <t>KKE101</t>
  </si>
  <si>
    <t>街築・街渠工材</t>
  </si>
  <si>
    <t>KKE102</t>
  </si>
  <si>
    <t>街築・街渠工労</t>
  </si>
  <si>
    <t>KKE103</t>
  </si>
  <si>
    <t>街築・街渠工外</t>
  </si>
  <si>
    <t>KKE104</t>
  </si>
  <si>
    <t>街築・街渠工機</t>
  </si>
  <si>
    <t>KKE105</t>
  </si>
  <si>
    <t>街築・街渠工仮</t>
  </si>
  <si>
    <t>KKE106</t>
  </si>
  <si>
    <t>街築・街渠工法</t>
  </si>
  <si>
    <t>KKE2</t>
  </si>
  <si>
    <t>舗装工</t>
  </si>
  <si>
    <t>KKE201</t>
  </si>
  <si>
    <t>舗装工材</t>
  </si>
  <si>
    <t>KKE202</t>
  </si>
  <si>
    <t>舗装工労</t>
  </si>
  <si>
    <t>KKE203</t>
  </si>
  <si>
    <t>舗装工外</t>
  </si>
  <si>
    <t>KKE204</t>
  </si>
  <si>
    <t>舗装工機</t>
  </si>
  <si>
    <t>KKE205</t>
  </si>
  <si>
    <t>舗装工仮</t>
  </si>
  <si>
    <t>KKE206</t>
  </si>
  <si>
    <t>舗装工法</t>
  </si>
  <si>
    <t>KKE3</t>
  </si>
  <si>
    <t>道路付帯工</t>
  </si>
  <si>
    <t>KKE301</t>
  </si>
  <si>
    <t>道路付帯工材</t>
  </si>
  <si>
    <t>KKE302</t>
  </si>
  <si>
    <t>道路付帯工労</t>
  </si>
  <si>
    <t>KKE303</t>
  </si>
  <si>
    <t>道路付帯工外</t>
  </si>
  <si>
    <t>KKE304</t>
  </si>
  <si>
    <t>道路付帯工機</t>
  </si>
  <si>
    <t>KKE305</t>
  </si>
  <si>
    <t>道路付帯工仮</t>
  </si>
  <si>
    <t>KKE306</t>
  </si>
  <si>
    <t>道路付帯工法</t>
  </si>
  <si>
    <t>KKE4</t>
  </si>
  <si>
    <t>安全施設工</t>
  </si>
  <si>
    <t>KKE401</t>
  </si>
  <si>
    <t>安全施設工材</t>
  </si>
  <si>
    <t>KKE402</t>
  </si>
  <si>
    <t>安全施設工労</t>
  </si>
  <si>
    <t>KKE403</t>
  </si>
  <si>
    <t>安全施設工外</t>
  </si>
  <si>
    <t>KKE404</t>
  </si>
  <si>
    <t>安全施設工機</t>
  </si>
  <si>
    <t>KKE405</t>
  </si>
  <si>
    <t>安全施設工仮</t>
  </si>
  <si>
    <t>KKE406</t>
  </si>
  <si>
    <t>安全施設工法</t>
  </si>
  <si>
    <t>KKF1</t>
  </si>
  <si>
    <t>橋梁工</t>
  </si>
  <si>
    <t>KKF101</t>
  </si>
  <si>
    <t>橋梁工材</t>
  </si>
  <si>
    <t>KKF102</t>
  </si>
  <si>
    <t>橋梁工労</t>
  </si>
  <si>
    <t>KKF103</t>
  </si>
  <si>
    <t>橋梁工外</t>
  </si>
  <si>
    <t>KKF104</t>
  </si>
  <si>
    <t>橋梁工機</t>
  </si>
  <si>
    <t>KKF105</t>
  </si>
  <si>
    <t>橋梁工仮</t>
  </si>
  <si>
    <t>KKF106</t>
  </si>
  <si>
    <t>橋梁工法</t>
  </si>
  <si>
    <t>KKF2</t>
  </si>
  <si>
    <t>橋梁付帯工</t>
  </si>
  <si>
    <t>KKF201</t>
  </si>
  <si>
    <t>橋梁付帯工材</t>
  </si>
  <si>
    <t>KKF202</t>
  </si>
  <si>
    <t>橋梁付帯工労</t>
  </si>
  <si>
    <t>KKF203</t>
  </si>
  <si>
    <t>橋梁付帯工外</t>
  </si>
  <si>
    <t>KKF204</t>
  </si>
  <si>
    <t>橋梁付帯工機</t>
  </si>
  <si>
    <t>KKF205</t>
  </si>
  <si>
    <t>橋梁付帯工仮</t>
  </si>
  <si>
    <t>KKF206</t>
  </si>
  <si>
    <t>橋梁付帯工法</t>
  </si>
  <si>
    <t>KKG1</t>
  </si>
  <si>
    <t>河川工</t>
  </si>
  <si>
    <t>KKG101</t>
  </si>
  <si>
    <t>河川工材</t>
  </si>
  <si>
    <t>KKG102</t>
  </si>
  <si>
    <t>河川工労</t>
  </si>
  <si>
    <t>KKG103</t>
  </si>
  <si>
    <t>河川工外</t>
  </si>
  <si>
    <t>KKG104</t>
  </si>
  <si>
    <t>河川工機</t>
  </si>
  <si>
    <t>KKG105</t>
  </si>
  <si>
    <t>河川工仮</t>
  </si>
  <si>
    <t>KKG106</t>
  </si>
  <si>
    <t>河川工法</t>
  </si>
  <si>
    <t>KKH1</t>
  </si>
  <si>
    <t>レール工</t>
  </si>
  <si>
    <t>KKH101</t>
  </si>
  <si>
    <t>レール工材</t>
  </si>
  <si>
    <t>KKH102</t>
  </si>
  <si>
    <t>レール工労</t>
  </si>
  <si>
    <t>KKH103</t>
  </si>
  <si>
    <t>レール工外</t>
  </si>
  <si>
    <t>KKH104</t>
  </si>
  <si>
    <t>レール工機</t>
  </si>
  <si>
    <t>KKH106</t>
  </si>
  <si>
    <t>レール工法</t>
  </si>
  <si>
    <t>KKH2</t>
  </si>
  <si>
    <t>道床工</t>
  </si>
  <si>
    <t>KKH201</t>
  </si>
  <si>
    <t>道床工材</t>
  </si>
  <si>
    <t>KKH202</t>
  </si>
  <si>
    <t>道床工労</t>
  </si>
  <si>
    <t>KKH203</t>
  </si>
  <si>
    <t>道床工外</t>
  </si>
  <si>
    <t>KKH204</t>
  </si>
  <si>
    <t>道床工機</t>
  </si>
  <si>
    <t>KKH206</t>
  </si>
  <si>
    <t>道床工法</t>
  </si>
  <si>
    <t>KKH3</t>
  </si>
  <si>
    <t>マクラキ゛工</t>
  </si>
  <si>
    <t>KKH301</t>
  </si>
  <si>
    <t>マクラキ゛工材</t>
  </si>
  <si>
    <t>KKH302</t>
  </si>
  <si>
    <t>マクラキ゛工労</t>
  </si>
  <si>
    <t>KKH303</t>
  </si>
  <si>
    <t>マクラキ゛工外</t>
  </si>
  <si>
    <t>KKH304</t>
  </si>
  <si>
    <t>マクラキ゛工機</t>
  </si>
  <si>
    <t>KKH306</t>
  </si>
  <si>
    <t>マクラキ゛工法</t>
  </si>
  <si>
    <t>KKH4</t>
  </si>
  <si>
    <t>分岐器工</t>
  </si>
  <si>
    <t>KKH401</t>
  </si>
  <si>
    <t>分岐器工材</t>
  </si>
  <si>
    <t>KKH402</t>
  </si>
  <si>
    <t>分岐器工労</t>
  </si>
  <si>
    <t>KKH403</t>
  </si>
  <si>
    <t>分岐器工外</t>
  </si>
  <si>
    <t>KKH404</t>
  </si>
  <si>
    <t>分岐器工機</t>
  </si>
  <si>
    <t>KKH406</t>
  </si>
  <si>
    <t>分岐器工法</t>
  </si>
  <si>
    <t>KKH5</t>
  </si>
  <si>
    <t>踏切工</t>
  </si>
  <si>
    <t>KKH501</t>
  </si>
  <si>
    <t>踏切工材</t>
  </si>
  <si>
    <t>KKH502</t>
  </si>
  <si>
    <t>踏切工労</t>
  </si>
  <si>
    <t>KKH503</t>
  </si>
  <si>
    <t>踏切工外</t>
  </si>
  <si>
    <t>KKH504</t>
  </si>
  <si>
    <t>踏切工機</t>
  </si>
  <si>
    <t>KKH506</t>
  </si>
  <si>
    <t>踏切工法</t>
  </si>
  <si>
    <t>KKH6</t>
  </si>
  <si>
    <t>連接軌道工</t>
  </si>
  <si>
    <t>KKH601</t>
  </si>
  <si>
    <t>連接軌道工材</t>
  </si>
  <si>
    <t>KKH602</t>
  </si>
  <si>
    <t>連接軌道工労</t>
  </si>
  <si>
    <t>KKH603</t>
  </si>
  <si>
    <t>連接軌道工外</t>
  </si>
  <si>
    <t>KKH604</t>
  </si>
  <si>
    <t>連接軌道工機</t>
  </si>
  <si>
    <t>KKH605</t>
  </si>
  <si>
    <t>連接軌道工仮</t>
  </si>
  <si>
    <t>KKH606</t>
  </si>
  <si>
    <t>連接軌道工法</t>
  </si>
  <si>
    <t>KKH7</t>
  </si>
  <si>
    <t>軌道付帯工</t>
  </si>
  <si>
    <t>KKH701</t>
  </si>
  <si>
    <t>軌道付帯工材</t>
  </si>
  <si>
    <t>KKH702</t>
  </si>
  <si>
    <t>軌道付帯工労</t>
  </si>
  <si>
    <t>KKH703</t>
  </si>
  <si>
    <t>軌道付帯工外</t>
  </si>
  <si>
    <t>KKH704</t>
  </si>
  <si>
    <t>軌道付帯工機</t>
  </si>
  <si>
    <t>KKH705</t>
  </si>
  <si>
    <t>軌道付帯工仮</t>
  </si>
  <si>
    <t>KKH706</t>
  </si>
  <si>
    <t>軌道付帯工法</t>
  </si>
  <si>
    <t>KKI1</t>
  </si>
  <si>
    <t>植栽工</t>
  </si>
  <si>
    <t>KKI101</t>
  </si>
  <si>
    <t>植栽工材</t>
  </si>
  <si>
    <t>KKI102</t>
  </si>
  <si>
    <t>植栽工労</t>
  </si>
  <si>
    <t>KKI103</t>
  </si>
  <si>
    <t>植栽工外</t>
  </si>
  <si>
    <t>KKI104</t>
  </si>
  <si>
    <t>植栽工機</t>
  </si>
  <si>
    <t>KKI105</t>
  </si>
  <si>
    <t>植栽工仮</t>
  </si>
  <si>
    <t>KKI106</t>
  </si>
  <si>
    <t>植栽工法</t>
  </si>
  <si>
    <t>KKI2</t>
  </si>
  <si>
    <t>公園施設工</t>
  </si>
  <si>
    <t>KKI201</t>
  </si>
  <si>
    <t>公園施設工材</t>
  </si>
  <si>
    <t>KKI202</t>
  </si>
  <si>
    <t>公園施設工労</t>
  </si>
  <si>
    <t>KKI203</t>
  </si>
  <si>
    <t>公園施設工外</t>
  </si>
  <si>
    <t>KKI204</t>
  </si>
  <si>
    <t>公園施設工機</t>
  </si>
  <si>
    <t>KKI205</t>
  </si>
  <si>
    <t>公園施設工仮</t>
  </si>
  <si>
    <t>KKI206</t>
  </si>
  <si>
    <t>公園施設工法</t>
  </si>
  <si>
    <t>KKI3</t>
  </si>
  <si>
    <t>運動施設工</t>
  </si>
  <si>
    <t>KKI301</t>
  </si>
  <si>
    <t>運動施設工材</t>
  </si>
  <si>
    <t>KKI302</t>
  </si>
  <si>
    <t>運動施設工労</t>
  </si>
  <si>
    <t>KKI303</t>
  </si>
  <si>
    <t>運動施設工外</t>
  </si>
  <si>
    <t>KKI304</t>
  </si>
  <si>
    <t>運動施設工機</t>
  </si>
  <si>
    <t>KKI305</t>
  </si>
  <si>
    <t>運動施設工仮</t>
  </si>
  <si>
    <t>KKI306</t>
  </si>
  <si>
    <t>運動施設工法</t>
  </si>
  <si>
    <t>KKI4</t>
  </si>
  <si>
    <t>公共施設工</t>
  </si>
  <si>
    <t>KKI401</t>
  </si>
  <si>
    <t>公共施設工材</t>
  </si>
  <si>
    <t>KKI402</t>
  </si>
  <si>
    <t>公共施設工労</t>
  </si>
  <si>
    <t>KKI403</t>
  </si>
  <si>
    <t>公共施設工外</t>
  </si>
  <si>
    <t>KKI404</t>
  </si>
  <si>
    <t>公共施設工機</t>
  </si>
  <si>
    <t>KKI405</t>
  </si>
  <si>
    <t>公共施設工仮</t>
  </si>
  <si>
    <t>KKI406</t>
  </si>
  <si>
    <t>公共施設工法</t>
  </si>
  <si>
    <t>KKJ1</t>
  </si>
  <si>
    <t>水道管工</t>
  </si>
  <si>
    <t>KKJ101</t>
  </si>
  <si>
    <t>水道管工材</t>
  </si>
  <si>
    <t>KKJ102</t>
  </si>
  <si>
    <t>水道管工労</t>
  </si>
  <si>
    <t>KKJ103</t>
  </si>
  <si>
    <t>水道管工外</t>
  </si>
  <si>
    <t>KKJ104</t>
  </si>
  <si>
    <t>水道管工機</t>
  </si>
  <si>
    <t>KKJ105</t>
  </si>
  <si>
    <t>水道管工仮</t>
  </si>
  <si>
    <t>KKJ106</t>
  </si>
  <si>
    <t>水道管工法</t>
  </si>
  <si>
    <t>KKK1</t>
  </si>
  <si>
    <t>建築工</t>
  </si>
  <si>
    <t>KKK101</t>
  </si>
  <si>
    <t>建築工材</t>
  </si>
  <si>
    <t>KKK102</t>
  </si>
  <si>
    <t>建築工労</t>
  </si>
  <si>
    <t>KKK103</t>
  </si>
  <si>
    <t>建築工外</t>
  </si>
  <si>
    <t>KKK104</t>
  </si>
  <si>
    <t>建築工機</t>
  </si>
  <si>
    <t>KKK105</t>
  </si>
  <si>
    <t>建築工仮</t>
  </si>
  <si>
    <t>KKK106</t>
  </si>
  <si>
    <t>建築工法</t>
  </si>
  <si>
    <t>KKK2</t>
  </si>
  <si>
    <t>塗装工</t>
  </si>
  <si>
    <t>KKK201</t>
  </si>
  <si>
    <t>塗装工材</t>
  </si>
  <si>
    <t>KKK202</t>
  </si>
  <si>
    <t>塗装工労</t>
  </si>
  <si>
    <t>KKK203</t>
  </si>
  <si>
    <t>塗装工外</t>
  </si>
  <si>
    <t>KKK204</t>
  </si>
  <si>
    <t>塗装工機</t>
  </si>
  <si>
    <t>KKK205</t>
  </si>
  <si>
    <t>塗装工仮</t>
  </si>
  <si>
    <t>KKK206</t>
  </si>
  <si>
    <t>塗装工法</t>
  </si>
  <si>
    <t>KKK3</t>
  </si>
  <si>
    <t>外構工</t>
  </si>
  <si>
    <t>KKK301</t>
  </si>
  <si>
    <t>外構工材</t>
  </si>
  <si>
    <t>KKK302</t>
  </si>
  <si>
    <t>外構工労</t>
  </si>
  <si>
    <t>KKK303</t>
  </si>
  <si>
    <t>外構工外</t>
  </si>
  <si>
    <t>KKK304</t>
  </si>
  <si>
    <t>外構工機</t>
  </si>
  <si>
    <t>KKK305</t>
  </si>
  <si>
    <t>外構工仮</t>
  </si>
  <si>
    <t>KKK306</t>
  </si>
  <si>
    <t>外構工法</t>
  </si>
  <si>
    <t>KKL1</t>
  </si>
  <si>
    <t>電気他設備工</t>
  </si>
  <si>
    <t>KKL101</t>
  </si>
  <si>
    <t>電気他設備工材</t>
  </si>
  <si>
    <t>KKL102</t>
  </si>
  <si>
    <t>電気他設備工労</t>
  </si>
  <si>
    <t>KKL103</t>
  </si>
  <si>
    <t>電気他設備工外</t>
  </si>
  <si>
    <t>KKL104</t>
  </si>
  <si>
    <t>電気他設備工機</t>
  </si>
  <si>
    <t>KKL105</t>
  </si>
  <si>
    <t>電気他設備工仮</t>
  </si>
  <si>
    <t>KKL106</t>
  </si>
  <si>
    <t>電気他設備工法</t>
  </si>
  <si>
    <t>KKL2</t>
  </si>
  <si>
    <t>設備工</t>
  </si>
  <si>
    <t>KKL201</t>
  </si>
  <si>
    <t>設備工材</t>
  </si>
  <si>
    <t>KKL202</t>
  </si>
  <si>
    <t>設備工労</t>
  </si>
  <si>
    <t>KKL203</t>
  </si>
  <si>
    <t>設備工外</t>
  </si>
  <si>
    <t>KKL204</t>
  </si>
  <si>
    <t>設備工機</t>
  </si>
  <si>
    <t>KKL205</t>
  </si>
  <si>
    <t>設備工仮</t>
  </si>
  <si>
    <t>KKL206</t>
  </si>
  <si>
    <t>設備工法</t>
  </si>
  <si>
    <t>KKM1</t>
  </si>
  <si>
    <t>移設・撤去工</t>
  </si>
  <si>
    <t>KKM101</t>
  </si>
  <si>
    <t>移設・撤去工材</t>
  </si>
  <si>
    <t>KKM102</t>
  </si>
  <si>
    <t>移設・撤去工労</t>
  </si>
  <si>
    <t>KKM103</t>
  </si>
  <si>
    <t>移設・撤去工外</t>
  </si>
  <si>
    <t>KKM104</t>
  </si>
  <si>
    <t>移設・撤去工機</t>
  </si>
  <si>
    <t>KKM105</t>
  </si>
  <si>
    <t>移設・撤去工仮</t>
  </si>
  <si>
    <t>KKM106</t>
  </si>
  <si>
    <t>移設・撤去工法</t>
  </si>
  <si>
    <t>KKM2</t>
  </si>
  <si>
    <t>撤去工</t>
  </si>
  <si>
    <t>KKM201</t>
  </si>
  <si>
    <t>撤去工材</t>
  </si>
  <si>
    <t>KKM202</t>
  </si>
  <si>
    <t>撤去工労</t>
  </si>
  <si>
    <t>KKM203</t>
  </si>
  <si>
    <t>撤去工外</t>
  </si>
  <si>
    <t>KKM204</t>
  </si>
  <si>
    <t>撤去工機</t>
  </si>
  <si>
    <t>KKM205</t>
  </si>
  <si>
    <t>撤去工仮</t>
  </si>
  <si>
    <t>KKM206</t>
  </si>
  <si>
    <t>撤去工法</t>
  </si>
  <si>
    <t>KKM3</t>
  </si>
  <si>
    <t>移設工</t>
  </si>
  <si>
    <t>KKM301</t>
  </si>
  <si>
    <t>移設工材</t>
  </si>
  <si>
    <t>KKM302</t>
  </si>
  <si>
    <t>移設工労</t>
  </si>
  <si>
    <t>KKM303</t>
  </si>
  <si>
    <t>移設工外</t>
  </si>
  <si>
    <t>KKM304</t>
  </si>
  <si>
    <t>移設工機</t>
  </si>
  <si>
    <t>KKM305</t>
  </si>
  <si>
    <t>移設工仮</t>
  </si>
  <si>
    <t>KKM306</t>
  </si>
  <si>
    <t>移設工法</t>
  </si>
  <si>
    <t>KKN1</t>
  </si>
  <si>
    <t>仮設工</t>
  </si>
  <si>
    <t>KKN101</t>
  </si>
  <si>
    <t>仮設工材</t>
  </si>
  <si>
    <t>KKN102</t>
  </si>
  <si>
    <t>仮設工労</t>
  </si>
  <si>
    <t>KKN103</t>
  </si>
  <si>
    <t>仮設工外</t>
  </si>
  <si>
    <t>KKN104</t>
  </si>
  <si>
    <t>仮設工機</t>
  </si>
  <si>
    <t>KKN105</t>
  </si>
  <si>
    <t>仮設工仮</t>
  </si>
  <si>
    <t>KKN106</t>
  </si>
  <si>
    <t>仮設工法</t>
  </si>
  <si>
    <t>KKN2</t>
  </si>
  <si>
    <t>山留工</t>
  </si>
  <si>
    <t>KKN201</t>
  </si>
  <si>
    <t>山留工材</t>
  </si>
  <si>
    <t>KKN202</t>
  </si>
  <si>
    <t>山留工労</t>
  </si>
  <si>
    <t>KKN203</t>
  </si>
  <si>
    <t>山留工外</t>
  </si>
  <si>
    <t>KKN204</t>
  </si>
  <si>
    <t>山留工機</t>
  </si>
  <si>
    <t>KKN205</t>
  </si>
  <si>
    <t>山留工仮</t>
  </si>
  <si>
    <t>KKN206</t>
  </si>
  <si>
    <t>山留工法</t>
  </si>
  <si>
    <t>KKN3</t>
  </si>
  <si>
    <t>覆工工</t>
  </si>
  <si>
    <t>KKN301</t>
  </si>
  <si>
    <t>覆工工材</t>
  </si>
  <si>
    <t>KKN302</t>
  </si>
  <si>
    <t>覆工工労</t>
  </si>
  <si>
    <t>KKN303</t>
  </si>
  <si>
    <t>覆工工外</t>
  </si>
  <si>
    <t>KKN304</t>
  </si>
  <si>
    <t>覆工工機</t>
  </si>
  <si>
    <t>KKN305</t>
  </si>
  <si>
    <t>覆工工仮</t>
  </si>
  <si>
    <t>KKN306</t>
  </si>
  <si>
    <t>覆工工法</t>
  </si>
  <si>
    <t>KKO1</t>
  </si>
  <si>
    <t>補修・復旧工</t>
  </si>
  <si>
    <t>KKO101</t>
  </si>
  <si>
    <t>補修・復旧工材</t>
  </si>
  <si>
    <t>KKO102</t>
  </si>
  <si>
    <t>補修・復旧工労</t>
  </si>
  <si>
    <t>KKO103</t>
  </si>
  <si>
    <t>補修・復旧工外</t>
  </si>
  <si>
    <t>KKO104</t>
  </si>
  <si>
    <t>補修・復旧工機</t>
  </si>
  <si>
    <t>KKO105</t>
  </si>
  <si>
    <t>補修・復旧工仮</t>
  </si>
  <si>
    <t>KKO106</t>
  </si>
  <si>
    <t>補修・復旧工法</t>
  </si>
  <si>
    <t>KKO2</t>
  </si>
  <si>
    <t>雑工</t>
  </si>
  <si>
    <t>KKO201</t>
  </si>
  <si>
    <t>雑工材</t>
  </si>
  <si>
    <t>KKO202</t>
  </si>
  <si>
    <t>雑工労</t>
  </si>
  <si>
    <t>KKO203</t>
  </si>
  <si>
    <t>雑工外</t>
  </si>
  <si>
    <t>KKO204</t>
  </si>
  <si>
    <t>雑工機</t>
  </si>
  <si>
    <t>KKO205</t>
  </si>
  <si>
    <t>雑工仮</t>
  </si>
  <si>
    <t>KKO206</t>
  </si>
  <si>
    <t>雑工法</t>
  </si>
  <si>
    <t>KKO3</t>
  </si>
  <si>
    <t>共通工</t>
  </si>
  <si>
    <t>KKO301</t>
  </si>
  <si>
    <t>共通工材</t>
  </si>
  <si>
    <t>KKO302</t>
  </si>
  <si>
    <t>共通工労</t>
  </si>
  <si>
    <t>KKO303</t>
  </si>
  <si>
    <t>共通工外</t>
  </si>
  <si>
    <t>KKO304</t>
  </si>
  <si>
    <t>共通工機</t>
  </si>
  <si>
    <t>KKO305</t>
  </si>
  <si>
    <t>共通工仮</t>
  </si>
  <si>
    <t>KKO306</t>
  </si>
  <si>
    <t>共通工法</t>
  </si>
  <si>
    <t>KKQ1</t>
  </si>
  <si>
    <t>外注経費</t>
  </si>
  <si>
    <t>KKQ101</t>
  </si>
  <si>
    <t>外注経費材</t>
  </si>
  <si>
    <t>KKQ102</t>
  </si>
  <si>
    <t>外注経費労</t>
  </si>
  <si>
    <t>KKQ103</t>
  </si>
  <si>
    <t>外注経費外</t>
  </si>
  <si>
    <t>KKQ104</t>
  </si>
  <si>
    <t>外注経費機</t>
  </si>
  <si>
    <t>KKQ105</t>
  </si>
  <si>
    <t>外注経費仮</t>
  </si>
  <si>
    <t>KKQ106</t>
  </si>
  <si>
    <t>外注経費法</t>
  </si>
  <si>
    <t>KKZ</t>
  </si>
  <si>
    <t>原価削減目標</t>
  </si>
  <si>
    <t>LLM106</t>
  </si>
  <si>
    <t>S</t>
  </si>
  <si>
    <t>損料収入戻入</t>
  </si>
  <si>
    <t>SS</t>
  </si>
  <si>
    <t>進行基準計算用</t>
  </si>
  <si>
    <t>SS01</t>
  </si>
  <si>
    <t>進行基準計算調整用</t>
  </si>
  <si>
    <t>TT</t>
  </si>
  <si>
    <t>経費</t>
  </si>
  <si>
    <t>TT00</t>
  </si>
  <si>
    <t>現場経費</t>
  </si>
  <si>
    <t>TT01</t>
  </si>
  <si>
    <t>人件費</t>
  </si>
  <si>
    <t>0000000240</t>
  </si>
  <si>
    <t>TT0101</t>
  </si>
  <si>
    <t>次長</t>
  </si>
  <si>
    <t>TT010101</t>
  </si>
  <si>
    <t>人件費（計画）</t>
  </si>
  <si>
    <t>TT010102</t>
  </si>
  <si>
    <t>人件費（意匠）</t>
  </si>
  <si>
    <t>TT010103</t>
  </si>
  <si>
    <t>人件費（設備）</t>
  </si>
  <si>
    <t>TT010104</t>
  </si>
  <si>
    <t>人件費（構造）</t>
  </si>
  <si>
    <t>TT010105</t>
  </si>
  <si>
    <t>人件費（内監）</t>
  </si>
  <si>
    <t>TT0102</t>
  </si>
  <si>
    <t>課長</t>
  </si>
  <si>
    <t>TT0103</t>
  </si>
  <si>
    <t>工事長</t>
  </si>
  <si>
    <t>TT0104</t>
  </si>
  <si>
    <t>主任</t>
  </si>
  <si>
    <t>TT0105</t>
  </si>
  <si>
    <t>技術員</t>
  </si>
  <si>
    <t>TT0106</t>
  </si>
  <si>
    <t>現場雇員</t>
  </si>
  <si>
    <t>0000000219</t>
  </si>
  <si>
    <t>TT0107</t>
  </si>
  <si>
    <t>臨時職員費</t>
  </si>
  <si>
    <t>TT02</t>
  </si>
  <si>
    <t>0000000510</t>
  </si>
  <si>
    <t>TT0201</t>
  </si>
  <si>
    <t>事務用品費</t>
    <phoneticPr fontId="8"/>
  </si>
  <si>
    <t>TT020101</t>
  </si>
  <si>
    <t>事務用品費（設計）</t>
  </si>
  <si>
    <t>TT0202</t>
  </si>
  <si>
    <t>通信運搬費</t>
  </si>
  <si>
    <t>0000000520</t>
  </si>
  <si>
    <t>TT020201</t>
  </si>
  <si>
    <t>通信運搬費（設計）</t>
  </si>
  <si>
    <t>TT0203</t>
  </si>
  <si>
    <t>旅費交通費</t>
  </si>
  <si>
    <t>0000000530</t>
  </si>
  <si>
    <t>TT020301</t>
  </si>
  <si>
    <t>旅費交通費（設計）</t>
  </si>
  <si>
    <t>TT0204</t>
  </si>
  <si>
    <t>水道光熱費</t>
  </si>
  <si>
    <t>TT0205</t>
  </si>
  <si>
    <t>会議費</t>
  </si>
  <si>
    <t>0000000540</t>
  </si>
  <si>
    <t>TT020501</t>
  </si>
  <si>
    <t>TT0206</t>
  </si>
  <si>
    <t>交際費</t>
  </si>
  <si>
    <t>0000000550</t>
  </si>
  <si>
    <t>TT0207</t>
  </si>
  <si>
    <t>雑費</t>
  </si>
  <si>
    <t>0000000790</t>
  </si>
  <si>
    <t>TT020701</t>
  </si>
  <si>
    <t>雑費（設計）</t>
  </si>
  <si>
    <t>TT0208</t>
  </si>
  <si>
    <t>寄付金</t>
  </si>
  <si>
    <t>0000000560</t>
  </si>
  <si>
    <t>TT0209</t>
  </si>
  <si>
    <t>諸会費</t>
  </si>
  <si>
    <t>0000000570</t>
  </si>
  <si>
    <t>TT0210</t>
  </si>
  <si>
    <t>TT0211</t>
  </si>
  <si>
    <t>地代家賃</t>
  </si>
  <si>
    <t>0000000430</t>
  </si>
  <si>
    <t>TT0212</t>
  </si>
  <si>
    <t>燃料費</t>
  </si>
  <si>
    <t>0000000330</t>
  </si>
  <si>
    <t>TT0213</t>
  </si>
  <si>
    <t>租税公課</t>
  </si>
  <si>
    <t>0000000420</t>
  </si>
  <si>
    <t>TT021301</t>
  </si>
  <si>
    <t>租税公課（設計）</t>
  </si>
  <si>
    <t>TT0214</t>
  </si>
  <si>
    <t>損害保険料</t>
  </si>
  <si>
    <t>0000000450</t>
  </si>
  <si>
    <t>TT0215</t>
  </si>
  <si>
    <t>補償費</t>
  </si>
  <si>
    <t>0000000730</t>
  </si>
  <si>
    <t>TT0216</t>
  </si>
  <si>
    <t>保証費</t>
  </si>
  <si>
    <t>0000000610</t>
  </si>
  <si>
    <t>TT0217</t>
  </si>
  <si>
    <t>建退共掛金</t>
  </si>
  <si>
    <t>0000000720</t>
  </si>
  <si>
    <t>TT0218</t>
  </si>
  <si>
    <t>受注関連費</t>
  </si>
  <si>
    <t>0000000620</t>
  </si>
  <si>
    <t>TT0219</t>
  </si>
  <si>
    <t>式典費</t>
  </si>
  <si>
    <t>0000000710</t>
  </si>
  <si>
    <t>TT0220</t>
  </si>
  <si>
    <t>労務管理費</t>
  </si>
  <si>
    <t>0000000410</t>
  </si>
  <si>
    <t>TT0221</t>
  </si>
  <si>
    <t>労災保険料</t>
  </si>
  <si>
    <t>0000000440</t>
  </si>
  <si>
    <t>TT0222</t>
  </si>
  <si>
    <t>積算外注費</t>
  </si>
  <si>
    <t>0000000340</t>
  </si>
  <si>
    <t>TT0223</t>
  </si>
  <si>
    <t>設計費</t>
  </si>
  <si>
    <t>0000000350</t>
  </si>
  <si>
    <t>TT022301</t>
  </si>
  <si>
    <t>設計費（計画）</t>
  </si>
  <si>
    <t>TT022302</t>
  </si>
  <si>
    <t>設計費（意匠）</t>
  </si>
  <si>
    <t>TT022303</t>
  </si>
  <si>
    <t>設計費（設備）</t>
  </si>
  <si>
    <t>TT022304</t>
  </si>
  <si>
    <t>設計費（構造）</t>
  </si>
  <si>
    <t>TT022305</t>
  </si>
  <si>
    <t>設計費（内監）</t>
  </si>
  <si>
    <t>TT022306</t>
  </si>
  <si>
    <t>設計費（調査）</t>
  </si>
  <si>
    <t>TT022307</t>
  </si>
  <si>
    <t>設計費（近隣対応）</t>
  </si>
  <si>
    <t>TT0224</t>
  </si>
  <si>
    <t>設備費</t>
  </si>
  <si>
    <t>0000000360</t>
  </si>
  <si>
    <t>TT0225</t>
  </si>
  <si>
    <t>研究資格費</t>
  </si>
  <si>
    <t>0000000740</t>
  </si>
  <si>
    <t>TT022501</t>
  </si>
  <si>
    <t>TT0226</t>
  </si>
  <si>
    <t>広告宣伝費</t>
  </si>
  <si>
    <t>0000000750</t>
  </si>
  <si>
    <t>TT0227</t>
  </si>
  <si>
    <t>＊修繕維持費</t>
  </si>
  <si>
    <t>0000000460</t>
  </si>
  <si>
    <t>TT0230</t>
  </si>
  <si>
    <t>減価償却費</t>
  </si>
  <si>
    <t>0000000795</t>
  </si>
  <si>
    <t>TT0240</t>
  </si>
  <si>
    <t>社内収入</t>
  </si>
  <si>
    <t>0000000880</t>
  </si>
  <si>
    <t>TT0241</t>
  </si>
  <si>
    <t>原価振替</t>
  </si>
  <si>
    <t>0000000820</t>
  </si>
  <si>
    <t>TT0250</t>
  </si>
  <si>
    <t>人件費配賦差額</t>
  </si>
  <si>
    <t>0000000290</t>
  </si>
  <si>
    <t>TT0251</t>
  </si>
  <si>
    <t>経費配賦差額</t>
  </si>
  <si>
    <t>0000000890</t>
  </si>
  <si>
    <t>TT03</t>
  </si>
  <si>
    <t>本部人件費・経費</t>
  </si>
  <si>
    <t>0000000250</t>
  </si>
  <si>
    <t>TT0301</t>
  </si>
  <si>
    <t>本部人件費</t>
  </si>
  <si>
    <t>TT0302</t>
  </si>
  <si>
    <t>本部経費</t>
  </si>
  <si>
    <t>0000000830</t>
  </si>
  <si>
    <t>V</t>
  </si>
  <si>
    <t>瑕疵工事引当原価振替</t>
  </si>
  <si>
    <t>0000000840</t>
  </si>
  <si>
    <t>X</t>
  </si>
  <si>
    <t>原価差額精算</t>
  </si>
  <si>
    <t>Y</t>
  </si>
  <si>
    <t>総務・支払人件費</t>
  </si>
  <si>
    <t>Z</t>
  </si>
  <si>
    <t>前期損益修正</t>
  </si>
  <si>
    <t>ZZ</t>
  </si>
  <si>
    <t>工事未払精算</t>
  </si>
  <si>
    <t>0000000810</t>
  </si>
  <si>
    <t>勘定コード</t>
  </si>
  <si>
    <t>1141010000</t>
  </si>
  <si>
    <t>11410100000000000430</t>
  </si>
  <si>
    <t>11410100000000000440</t>
  </si>
  <si>
    <t>11410100000000000450</t>
  </si>
  <si>
    <t>修繕維持費</t>
  </si>
  <si>
    <t>11410100000000000460</t>
  </si>
  <si>
    <t>事務用品費</t>
  </si>
  <si>
    <t>11410100000000000510</t>
  </si>
  <si>
    <t>11410100000000000520</t>
  </si>
  <si>
    <t>11410100000000000530</t>
  </si>
  <si>
    <t>11410100000000000540</t>
  </si>
  <si>
    <t>11410100000000000550</t>
  </si>
  <si>
    <t>11410100000000000560</t>
  </si>
  <si>
    <t>11410100000000000570</t>
  </si>
  <si>
    <t>0000000580</t>
  </si>
  <si>
    <t>外部積算費</t>
  </si>
  <si>
    <t>11410100000000000580</t>
  </si>
  <si>
    <t>11410100000000000610</t>
  </si>
  <si>
    <t>11410100000000000620</t>
  </si>
  <si>
    <t>11410100000000000710</t>
  </si>
  <si>
    <t>建退協共済掛金</t>
  </si>
  <si>
    <t>11410100000000000720</t>
  </si>
  <si>
    <t>11410100000000000730</t>
  </si>
  <si>
    <t>11410100000000000740</t>
  </si>
  <si>
    <t>11410100000000000750</t>
  </si>
  <si>
    <t>0000000785</t>
  </si>
  <si>
    <t>ＩＴリース費用</t>
  </si>
  <si>
    <t>11410100000000000785</t>
  </si>
  <si>
    <t>11410100000000000790</t>
  </si>
  <si>
    <t>11410100000000000795</t>
  </si>
  <si>
    <t>0000000800</t>
  </si>
  <si>
    <t>仮完成原価</t>
  </si>
  <si>
    <t>11410100000000000800</t>
  </si>
  <si>
    <t>前期分原価</t>
  </si>
  <si>
    <t>11410100000000000810</t>
  </si>
  <si>
    <t>11410100000000000820</t>
  </si>
  <si>
    <t>11410100000000000830</t>
  </si>
  <si>
    <t>11410100000000000840</t>
  </si>
  <si>
    <t>11410100000000000880</t>
  </si>
  <si>
    <t>11410100000000000890</t>
  </si>
  <si>
    <t>0000000010</t>
  </si>
  <si>
    <t>土地</t>
  </si>
  <si>
    <t>11410100000000000010</t>
  </si>
  <si>
    <t>11410100000000000110</t>
  </si>
  <si>
    <t>11410100000000000120</t>
  </si>
  <si>
    <t>11410100000000000130</t>
  </si>
  <si>
    <t>0000000210</t>
  </si>
  <si>
    <t>現場人件費</t>
  </si>
  <si>
    <t>11410100000000000210</t>
  </si>
  <si>
    <t>0000000212</t>
  </si>
  <si>
    <t>給与・手当</t>
  </si>
  <si>
    <t>11410100000000000212</t>
  </si>
  <si>
    <t>0000000213</t>
  </si>
  <si>
    <t>賞与</t>
  </si>
  <si>
    <t>11410100000000000213</t>
  </si>
  <si>
    <t>0000000214</t>
  </si>
  <si>
    <t>賞与引当金</t>
  </si>
  <si>
    <t>11410100000000000214</t>
  </si>
  <si>
    <t>0000000215</t>
  </si>
  <si>
    <t>嘱託給与</t>
  </si>
  <si>
    <t>11410100000000000215</t>
  </si>
  <si>
    <t>0000000216</t>
  </si>
  <si>
    <t>退職金</t>
  </si>
  <si>
    <t>11410100000000000216</t>
  </si>
  <si>
    <t>0000000217</t>
  </si>
  <si>
    <t>退職給与引当金</t>
  </si>
  <si>
    <t>11410100000000000217</t>
  </si>
  <si>
    <t>0000000218</t>
  </si>
  <si>
    <t>適格退職年金</t>
  </si>
  <si>
    <t>11410100000000000218</t>
  </si>
  <si>
    <t>臨時雇賃金</t>
  </si>
  <si>
    <t>11410100000000000219</t>
  </si>
  <si>
    <t>0000000220</t>
  </si>
  <si>
    <t>退職給付費用</t>
  </si>
  <si>
    <t>11410100000000000220</t>
  </si>
  <si>
    <t>0000000221</t>
  </si>
  <si>
    <t>法定福利費</t>
  </si>
  <si>
    <t>11410100000000000221</t>
  </si>
  <si>
    <t>11410100000000000420</t>
  </si>
  <si>
    <t>11410100000000000410</t>
  </si>
  <si>
    <t>11410100000000000360</t>
  </si>
  <si>
    <t>11410100000000000350</t>
  </si>
  <si>
    <t>積算費</t>
  </si>
  <si>
    <t>11410100000000000340</t>
  </si>
  <si>
    <t>11410100000000000330</t>
  </si>
  <si>
    <t>11410100000000000320</t>
  </si>
  <si>
    <t>0000000222</t>
  </si>
  <si>
    <t>厚生福利費</t>
  </si>
  <si>
    <t>11410100000000000222</t>
  </si>
  <si>
    <t>11410100000000000240</t>
  </si>
  <si>
    <t>11410100000000000250</t>
  </si>
  <si>
    <t>業務委託費</t>
  </si>
  <si>
    <t>11410100000000000270</t>
  </si>
  <si>
    <t>11410100000000000310</t>
  </si>
  <si>
    <t>0000000300</t>
  </si>
  <si>
    <t>手数料</t>
  </si>
  <si>
    <t>11410100000000000300</t>
  </si>
  <si>
    <t>11410100000000000290</t>
  </si>
  <si>
    <t>1141020000</t>
  </si>
  <si>
    <t>11410200000000000570</t>
  </si>
  <si>
    <t>11410200000000000560</t>
  </si>
  <si>
    <t>11410200000000000550</t>
  </si>
  <si>
    <t>11410200000000000580</t>
  </si>
  <si>
    <t>11410200000000000610</t>
  </si>
  <si>
    <t>11410200000000000620</t>
  </si>
  <si>
    <t>11410200000000000710</t>
  </si>
  <si>
    <t>11410200000000000540</t>
  </si>
  <si>
    <t>11410200000000000530</t>
  </si>
  <si>
    <t>11410200000000000520</t>
  </si>
  <si>
    <t>11410200000000000510</t>
  </si>
  <si>
    <t>11410200000000000460</t>
  </si>
  <si>
    <t>11410200000000000450</t>
  </si>
  <si>
    <t>11410200000000000440</t>
  </si>
  <si>
    <t>11410200000000000720</t>
  </si>
  <si>
    <t>11410200000000000730</t>
  </si>
  <si>
    <t>11410200000000000740</t>
  </si>
  <si>
    <t>11410200000000000750</t>
  </si>
  <si>
    <t>11410200000000000785</t>
  </si>
  <si>
    <t>11410200000000000790</t>
  </si>
  <si>
    <t>11410200000000000795</t>
  </si>
  <si>
    <t>11410200000000000800</t>
  </si>
  <si>
    <t>11410200000000000810</t>
  </si>
  <si>
    <t>11410200000000000820</t>
  </si>
  <si>
    <t>11410200000000000830</t>
  </si>
  <si>
    <t>11410200000000000840</t>
  </si>
  <si>
    <t>11410200000000000880</t>
  </si>
  <si>
    <t>11410200000000000890</t>
  </si>
  <si>
    <t>11410200000000000430</t>
  </si>
  <si>
    <t>11410200000000000110</t>
  </si>
  <si>
    <t>11410200000000000120</t>
  </si>
  <si>
    <t>11410200000000000130</t>
  </si>
  <si>
    <t>11410200000000000210</t>
  </si>
  <si>
    <t>11410200000000000212</t>
  </si>
  <si>
    <t>11410200000000000213</t>
  </si>
  <si>
    <t>11410200000000000214</t>
  </si>
  <si>
    <t>11410200000000000215</t>
  </si>
  <si>
    <t>11410200000000000216</t>
  </si>
  <si>
    <t>11410200000000000217</t>
  </si>
  <si>
    <t>11410200000000000218</t>
  </si>
  <si>
    <t>11410200000000000219</t>
  </si>
  <si>
    <t>11410200000000000220</t>
  </si>
  <si>
    <t>11410200000000000221</t>
  </si>
  <si>
    <t>11410200000000000420</t>
  </si>
  <si>
    <t>11410200000000000410</t>
  </si>
  <si>
    <t>11410200000000000360</t>
  </si>
  <si>
    <t>11410200000000000350</t>
  </si>
  <si>
    <t>11410200000000000340</t>
  </si>
  <si>
    <t>11410200000000000330</t>
  </si>
  <si>
    <t>11410200000000000320</t>
  </si>
  <si>
    <t>11410200000000000310</t>
  </si>
  <si>
    <t>11410200000000000300</t>
  </si>
  <si>
    <t>11410200000000000290</t>
  </si>
  <si>
    <t>11410200000000000270</t>
  </si>
  <si>
    <t>11410200000000000250</t>
  </si>
  <si>
    <t>11410200000000000240</t>
  </si>
  <si>
    <t>11410200000000000222</t>
  </si>
  <si>
    <t>1145010000</t>
  </si>
  <si>
    <t>0000000100</t>
  </si>
  <si>
    <t>印紙</t>
  </si>
  <si>
    <t>11450100000000000100</t>
  </si>
  <si>
    <t>1146012000</t>
  </si>
  <si>
    <t>11460120000000000450</t>
  </si>
  <si>
    <t>11460120000000000460</t>
  </si>
  <si>
    <t>11460120000000000510</t>
  </si>
  <si>
    <t>11460120000000000520</t>
  </si>
  <si>
    <t>11460120000000000530</t>
  </si>
  <si>
    <t>11460120000000000540</t>
  </si>
  <si>
    <t>11460120000000000550</t>
  </si>
  <si>
    <t>11460120000000000560</t>
  </si>
  <si>
    <t>11460120000000000570</t>
  </si>
  <si>
    <t>11460120000000000580</t>
  </si>
  <si>
    <t>11460120000000000610</t>
  </si>
  <si>
    <t>11460120000000000620</t>
  </si>
  <si>
    <t>11460120000000000710</t>
  </si>
  <si>
    <t>11460120000000000720</t>
  </si>
  <si>
    <t>11460120000000000730</t>
  </si>
  <si>
    <t>11460120000000000740</t>
  </si>
  <si>
    <t>11460120000000000750</t>
  </si>
  <si>
    <t>11460120000000000785</t>
  </si>
  <si>
    <t>11460120000000000790</t>
  </si>
  <si>
    <t>11460120000000000795</t>
  </si>
  <si>
    <t>11460120000000000800</t>
  </si>
  <si>
    <t>11460120000000000810</t>
  </si>
  <si>
    <t>11460120000000000820</t>
  </si>
  <si>
    <t>11460120000000000830</t>
  </si>
  <si>
    <t>11460120000000000840</t>
  </si>
  <si>
    <t>11460120000000000880</t>
  </si>
  <si>
    <t>11460120000000000890</t>
  </si>
  <si>
    <t>11460120000000000440</t>
  </si>
  <si>
    <t>11460120000000000110</t>
  </si>
  <si>
    <t>11460120000000000120</t>
  </si>
  <si>
    <t>11460120000000000130</t>
  </si>
  <si>
    <t>11460120000000000212</t>
  </si>
  <si>
    <t>11460120000000000213</t>
  </si>
  <si>
    <t>11460120000000000214</t>
  </si>
  <si>
    <t>11460120000000000215</t>
  </si>
  <si>
    <t>11460120000000000216</t>
  </si>
  <si>
    <t>11460120000000000217</t>
  </si>
  <si>
    <t>11460120000000000218</t>
  </si>
  <si>
    <t>11460120000000000219</t>
  </si>
  <si>
    <t>11460120000000000220</t>
  </si>
  <si>
    <t>11460120000000000221</t>
  </si>
  <si>
    <t>11460120000000000222</t>
  </si>
  <si>
    <t>11460120000000000430</t>
  </si>
  <si>
    <t>11460120000000000420</t>
  </si>
  <si>
    <t>11460120000000000410</t>
  </si>
  <si>
    <t>11460120000000000360</t>
  </si>
  <si>
    <t>11460120000000000350</t>
  </si>
  <si>
    <t>11460120000000000340</t>
  </si>
  <si>
    <t>11460120000000000330</t>
  </si>
  <si>
    <t>11460120000000000320</t>
  </si>
  <si>
    <t>11460120000000000310</t>
  </si>
  <si>
    <t>11460120000000000290</t>
  </si>
  <si>
    <t>11460120000000000270</t>
  </si>
  <si>
    <t>11460120000000000250</t>
  </si>
  <si>
    <t>11460120000000000240</t>
  </si>
  <si>
    <t>1146012010</t>
  </si>
  <si>
    <t>清掃衛生費</t>
  </si>
  <si>
    <t>11460120100000000430</t>
  </si>
  <si>
    <t>11460120100000000440</t>
  </si>
  <si>
    <t>11460120100000000450</t>
  </si>
  <si>
    <t>11460120100000000460</t>
  </si>
  <si>
    <t>市場調査費</t>
  </si>
  <si>
    <t>11460120100000000510</t>
  </si>
  <si>
    <t>11460120100000000520</t>
  </si>
  <si>
    <t>11460120100000000530</t>
  </si>
  <si>
    <t>外部設計費</t>
  </si>
  <si>
    <t>11460120100000000540</t>
  </si>
  <si>
    <t>11460120100000000610</t>
  </si>
  <si>
    <t>11460120100000000620</t>
  </si>
  <si>
    <t>0000000630</t>
  </si>
  <si>
    <t>11460120100000000630</t>
  </si>
  <si>
    <t>11460120100000000710</t>
  </si>
  <si>
    <t>11460120100000000720</t>
  </si>
  <si>
    <t>11460120100000000730</t>
  </si>
  <si>
    <t>11460120100000000740</t>
  </si>
  <si>
    <t>11460120100000000750</t>
  </si>
  <si>
    <t>0000000760</t>
  </si>
  <si>
    <t>11460120100000000760</t>
  </si>
  <si>
    <t>0000000770</t>
  </si>
  <si>
    <t>社外収入</t>
  </si>
  <si>
    <t>11460120100000000770</t>
  </si>
  <si>
    <t>0000000780</t>
  </si>
  <si>
    <t>11460120100000000780</t>
  </si>
  <si>
    <t>11460120100000000785</t>
  </si>
  <si>
    <t>建退共済掛金</t>
  </si>
  <si>
    <t>11460120100000000790</t>
  </si>
  <si>
    <t>11460120100000000800</t>
  </si>
  <si>
    <t>11460120100000000810</t>
  </si>
  <si>
    <t>11460120100000000820</t>
  </si>
  <si>
    <t>11460120100000000830</t>
  </si>
  <si>
    <t>11460120100000000890</t>
  </si>
  <si>
    <t>11460120100000000420</t>
  </si>
  <si>
    <t>11460120100000000110</t>
  </si>
  <si>
    <t>11460120100000000120</t>
  </si>
  <si>
    <t>11460120100000000130</t>
  </si>
  <si>
    <t>11460120100000000212</t>
  </si>
  <si>
    <t>11460120100000000213</t>
  </si>
  <si>
    <t>11460120100000000214</t>
  </si>
  <si>
    <t>11460120100000000215</t>
  </si>
  <si>
    <t>11460120100000000216</t>
  </si>
  <si>
    <t>11460120100000000217</t>
  </si>
  <si>
    <t>11460120100000000218</t>
  </si>
  <si>
    <t>11460120100000000219</t>
  </si>
  <si>
    <t>11460120100000000220</t>
  </si>
  <si>
    <t>11460120100000000221</t>
  </si>
  <si>
    <t>11460120100000000222</t>
  </si>
  <si>
    <t>0000000231</t>
  </si>
  <si>
    <t>法定福利費（健康保険料）</t>
  </si>
  <si>
    <t>11460120100000000231</t>
  </si>
  <si>
    <t>0000000232</t>
  </si>
  <si>
    <t>法定福利費（厚生年金保険料）</t>
  </si>
  <si>
    <t>11460120100000000232</t>
  </si>
  <si>
    <t>0000000233</t>
  </si>
  <si>
    <t>法定福利費（雇用保険料）</t>
  </si>
  <si>
    <t>11460120100000000233</t>
  </si>
  <si>
    <t>0000000234</t>
  </si>
  <si>
    <t>法定福利費（労災保険料）</t>
  </si>
  <si>
    <t>11460120100000000234</t>
  </si>
  <si>
    <t>0000000235</t>
  </si>
  <si>
    <t>法定福利費（介護保険料）</t>
  </si>
  <si>
    <t>11460120100000000235</t>
  </si>
  <si>
    <t>0000000236</t>
  </si>
  <si>
    <t>法定福利費（その他）</t>
  </si>
  <si>
    <t>11460120100000000236</t>
  </si>
  <si>
    <t>11460120100000000240</t>
  </si>
  <si>
    <t>11460120100000000250</t>
  </si>
  <si>
    <t>0000000260</t>
  </si>
  <si>
    <t>未払人件費</t>
  </si>
  <si>
    <t>11460120100000000260</t>
  </si>
  <si>
    <t>11460120100000000270</t>
  </si>
  <si>
    <t>11460120100000000290</t>
  </si>
  <si>
    <t>11460120100000000410</t>
  </si>
  <si>
    <t>1162040000</t>
  </si>
  <si>
    <t>雇用保険</t>
  </si>
  <si>
    <t>11620400000000000010</t>
  </si>
  <si>
    <t>0000000020</t>
  </si>
  <si>
    <t>労災保険</t>
  </si>
  <si>
    <t>11620400000000000020</t>
  </si>
  <si>
    <t>1199010000</t>
  </si>
  <si>
    <t>0000000050</t>
  </si>
  <si>
    <t>資格取得費用</t>
  </si>
  <si>
    <t>11990100000000000050</t>
  </si>
  <si>
    <t>1199020000</t>
  </si>
  <si>
    <t>0000000200</t>
  </si>
  <si>
    <t>協力会社</t>
  </si>
  <si>
    <t>11990200000000000200</t>
  </si>
  <si>
    <t>社員</t>
  </si>
  <si>
    <t>11990200000000000100</t>
  </si>
  <si>
    <t>1199990000</t>
  </si>
  <si>
    <t>0000000090</t>
  </si>
  <si>
    <t>その他</t>
  </si>
  <si>
    <t>11999900000000000090</t>
  </si>
  <si>
    <t>2921010000</t>
  </si>
  <si>
    <t>社員貸付金</t>
  </si>
  <si>
    <t>29210100000000000020</t>
  </si>
  <si>
    <t>4111016760</t>
  </si>
  <si>
    <t>41110167600000000430</t>
  </si>
  <si>
    <t>41110167600000000440</t>
  </si>
  <si>
    <t>41110167600000000450</t>
  </si>
  <si>
    <t>41110167600000000460</t>
  </si>
  <si>
    <t>41110167600000000510</t>
  </si>
  <si>
    <t>41110167600000000520</t>
  </si>
  <si>
    <t>41110167600000000530</t>
  </si>
  <si>
    <t>41110167600000000540</t>
  </si>
  <si>
    <t>41110167600000000550</t>
  </si>
  <si>
    <t>41110167600000000560</t>
  </si>
  <si>
    <t>41110167600000000570</t>
  </si>
  <si>
    <t>41110167600000000580</t>
  </si>
  <si>
    <t>41110167600000000610</t>
  </si>
  <si>
    <t>41110167600000000620</t>
  </si>
  <si>
    <t>41110167600000000710</t>
  </si>
  <si>
    <t>41110167600000000720</t>
  </si>
  <si>
    <t>41110167600000000730</t>
  </si>
  <si>
    <t>41110167600000000740</t>
  </si>
  <si>
    <t>41110167600000000750</t>
  </si>
  <si>
    <t>41110167600000000785</t>
  </si>
  <si>
    <t>41110167600000000790</t>
  </si>
  <si>
    <t>41110167600000000795</t>
  </si>
  <si>
    <t>41110167600000000800</t>
  </si>
  <si>
    <t>41110167600000000810</t>
  </si>
  <si>
    <t>41110167600000000820</t>
  </si>
  <si>
    <t>41110167600000000830</t>
  </si>
  <si>
    <t>41110167600000000840</t>
  </si>
  <si>
    <t>41110167600000000880</t>
  </si>
  <si>
    <t>41110167600000000890</t>
  </si>
  <si>
    <t>41110167600000000010</t>
  </si>
  <si>
    <t>41110167600000000110</t>
  </si>
  <si>
    <t>41110167600000000120</t>
  </si>
  <si>
    <t>41110167600000000130</t>
  </si>
  <si>
    <t>41110167600000000210</t>
  </si>
  <si>
    <t>41110167600000000212</t>
  </si>
  <si>
    <t>41110167600000000213</t>
  </si>
  <si>
    <t>41110167600000000214</t>
  </si>
  <si>
    <t>41110167600000000215</t>
  </si>
  <si>
    <t>41110167600000000216</t>
  </si>
  <si>
    <t>41110167600000000217</t>
  </si>
  <si>
    <t>41110167600000000218</t>
  </si>
  <si>
    <t>41110167600000000219</t>
  </si>
  <si>
    <t>41110167600000000220</t>
  </si>
  <si>
    <t>41110167600000000221</t>
  </si>
  <si>
    <t>41110167600000000420</t>
  </si>
  <si>
    <t>41110167600000000410</t>
  </si>
  <si>
    <t>41110167600000000360</t>
  </si>
  <si>
    <t>41110167600000000350</t>
  </si>
  <si>
    <t>41110167600000000340</t>
  </si>
  <si>
    <t>41110167600000000330</t>
  </si>
  <si>
    <t>41110167600000000320</t>
  </si>
  <si>
    <t>41110167600000000310</t>
  </si>
  <si>
    <t>41110167600000000300</t>
  </si>
  <si>
    <t>41110167600000000290</t>
  </si>
  <si>
    <t>41110167600000000270</t>
  </si>
  <si>
    <t>41110167600000000250</t>
  </si>
  <si>
    <t>41110167600000000240</t>
  </si>
  <si>
    <t>41110167600000000222</t>
  </si>
  <si>
    <t>4111016770</t>
  </si>
  <si>
    <t>41110167700000000440</t>
  </si>
  <si>
    <t>41110167700000000450</t>
  </si>
  <si>
    <t>41110167700000000460</t>
  </si>
  <si>
    <t>41110167700000000510</t>
  </si>
  <si>
    <t>41110167700000000520</t>
  </si>
  <si>
    <t>41110167700000000530</t>
  </si>
  <si>
    <t>41110167700000000540</t>
  </si>
  <si>
    <t>41110167700000000550</t>
  </si>
  <si>
    <t>41110167700000000560</t>
  </si>
  <si>
    <t>41110167700000000570</t>
  </si>
  <si>
    <t>41110167700000000580</t>
  </si>
  <si>
    <t>41110167700000000610</t>
  </si>
  <si>
    <t>41110167700000000620</t>
  </si>
  <si>
    <t>41110167700000000710</t>
  </si>
  <si>
    <t>41110167700000000720</t>
  </si>
  <si>
    <t>41110167700000000730</t>
  </si>
  <si>
    <t>41110167700000000740</t>
  </si>
  <si>
    <t>41110167700000000750</t>
  </si>
  <si>
    <t>41110167700000000785</t>
  </si>
  <si>
    <t>41110167700000000790</t>
  </si>
  <si>
    <t>41110167700000000795</t>
  </si>
  <si>
    <t>41110167700000000800</t>
  </si>
  <si>
    <t>41110167700000000810</t>
  </si>
  <si>
    <t>41110167700000000820</t>
  </si>
  <si>
    <t>41110167700000000830</t>
  </si>
  <si>
    <t>41110167700000000840</t>
  </si>
  <si>
    <t>41110167700000000880</t>
  </si>
  <si>
    <t>41110167700000000890</t>
  </si>
  <si>
    <t>41110167700000000430</t>
  </si>
  <si>
    <t>41110167700000000110</t>
  </si>
  <si>
    <t>41110167700000000120</t>
  </si>
  <si>
    <t>41110167700000000130</t>
  </si>
  <si>
    <t>41110167700000000210</t>
  </si>
  <si>
    <t>41110167700000000212</t>
  </si>
  <si>
    <t>41110167700000000213</t>
  </si>
  <si>
    <t>41110167700000000214</t>
  </si>
  <si>
    <t>41110167700000000215</t>
  </si>
  <si>
    <t>41110167700000000216</t>
  </si>
  <si>
    <t>41110167700000000217</t>
  </si>
  <si>
    <t>41110167700000000218</t>
  </si>
  <si>
    <t>41110167700000000219</t>
  </si>
  <si>
    <t>41110167700000000220</t>
  </si>
  <si>
    <t>41110167700000000221</t>
  </si>
  <si>
    <t>41110167700000000420</t>
  </si>
  <si>
    <t>41110167700000000410</t>
  </si>
  <si>
    <t>41110167700000000360</t>
  </si>
  <si>
    <t>41110167700000000350</t>
  </si>
  <si>
    <t>41110167700000000340</t>
  </si>
  <si>
    <t>41110167700000000330</t>
  </si>
  <si>
    <t>41110167700000000320</t>
  </si>
  <si>
    <t>41110167700000000222</t>
  </si>
  <si>
    <t>41110167700000000240</t>
  </si>
  <si>
    <t>41110167700000000250</t>
  </si>
  <si>
    <t>41110167700000000270</t>
  </si>
  <si>
    <t>41110167700000000310</t>
  </si>
  <si>
    <t>41110167700000000300</t>
  </si>
  <si>
    <t>41110167700000000290</t>
  </si>
  <si>
    <t>4111019010</t>
  </si>
  <si>
    <t>41110190100000000570</t>
  </si>
  <si>
    <t>41110190100000000560</t>
  </si>
  <si>
    <t>41110190100000000550</t>
  </si>
  <si>
    <t>41110190100000000580</t>
  </si>
  <si>
    <t>41110190100000000610</t>
  </si>
  <si>
    <t>41110190100000000620</t>
  </si>
  <si>
    <t>41110190100000000710</t>
  </si>
  <si>
    <t>41110190100000000540</t>
  </si>
  <si>
    <t>41110190100000000530</t>
  </si>
  <si>
    <t>41110190100000000520</t>
  </si>
  <si>
    <t>41110190100000000510</t>
  </si>
  <si>
    <t>41110190100000000460</t>
  </si>
  <si>
    <t>41110190100000000450</t>
  </si>
  <si>
    <t>41110190100000000440</t>
  </si>
  <si>
    <t>建退協共済掛</t>
  </si>
  <si>
    <t>41110190100000000720</t>
  </si>
  <si>
    <t>41110190100000000730</t>
  </si>
  <si>
    <t>41110190100000000740</t>
  </si>
  <si>
    <t>41110190100000000750</t>
  </si>
  <si>
    <t>41110190100000000785</t>
  </si>
  <si>
    <t>41110190100000000790</t>
  </si>
  <si>
    <t>41110190100000000795</t>
  </si>
  <si>
    <t>41110190100000000800</t>
  </si>
  <si>
    <t>41110190100000000810</t>
  </si>
  <si>
    <t>41110190100000000820</t>
  </si>
  <si>
    <t>41110190100000000830</t>
  </si>
  <si>
    <t>41110190100000000840</t>
  </si>
  <si>
    <t>損料収入</t>
  </si>
  <si>
    <t>41110190100000000880</t>
  </si>
  <si>
    <t>41110190100000000890</t>
  </si>
  <si>
    <t>41110190100000000110</t>
  </si>
  <si>
    <t>41110190100000000120</t>
  </si>
  <si>
    <t>41110190100000000130</t>
  </si>
  <si>
    <t>41110190100000000210</t>
  </si>
  <si>
    <t>41110190100000000212</t>
  </si>
  <si>
    <t>41110190100000000213</t>
  </si>
  <si>
    <t>41110190100000000214</t>
  </si>
  <si>
    <t>41110190100000000215</t>
  </si>
  <si>
    <t>41110190100000000216</t>
  </si>
  <si>
    <t>41110190100000000217</t>
  </si>
  <si>
    <t>41110190100000000218</t>
  </si>
  <si>
    <t>41110190100000000219</t>
  </si>
  <si>
    <t>41110190100000000220</t>
  </si>
  <si>
    <t>41110190100000000221</t>
  </si>
  <si>
    <t>41110190100000000430</t>
  </si>
  <si>
    <t>41110190100000000420</t>
  </si>
  <si>
    <t>41110190100000000410</t>
  </si>
  <si>
    <t>41110190100000000360</t>
  </si>
  <si>
    <t>41110190100000000350</t>
  </si>
  <si>
    <t>41110190100000000340</t>
  </si>
  <si>
    <t>41110190100000000330</t>
  </si>
  <si>
    <t>41110190100000000320</t>
  </si>
  <si>
    <t>41110190100000000310</t>
  </si>
  <si>
    <t>41110190100000000290</t>
  </si>
  <si>
    <t>41110190100000000270</t>
  </si>
  <si>
    <t>41110190100000000250</t>
  </si>
  <si>
    <t>41110190100000000240</t>
  </si>
  <si>
    <t>41110190100000000222</t>
  </si>
  <si>
    <t>4111019020</t>
  </si>
  <si>
    <t>41110190200000000440</t>
  </si>
  <si>
    <t>41110190200000000450</t>
  </si>
  <si>
    <t>41110190200000000510</t>
  </si>
  <si>
    <t>41110190200000000520</t>
  </si>
  <si>
    <t>41110190200000000530</t>
  </si>
  <si>
    <t>41110190200000000540</t>
  </si>
  <si>
    <t>41110190200000000550</t>
  </si>
  <si>
    <t>41110190200000000560</t>
  </si>
  <si>
    <t>41110190200000000570</t>
  </si>
  <si>
    <t>41110190200000000610</t>
  </si>
  <si>
    <t>41110190200000000620</t>
  </si>
  <si>
    <t>41110190200000000710</t>
  </si>
  <si>
    <t>41110190200000000720</t>
  </si>
  <si>
    <t>41110190200000000730</t>
  </si>
  <si>
    <t>41110190200000000790</t>
  </si>
  <si>
    <t>41110190200000000810</t>
  </si>
  <si>
    <t>41110190200000000430</t>
  </si>
  <si>
    <t>41110190200000000010</t>
  </si>
  <si>
    <t>建物</t>
  </si>
  <si>
    <t>41110190200000000020</t>
  </si>
  <si>
    <t>41110190200000000110</t>
  </si>
  <si>
    <t>41110190200000000120</t>
  </si>
  <si>
    <t>41110190200000000130</t>
  </si>
  <si>
    <t>41110190200000000210</t>
  </si>
  <si>
    <t>41110190200000000250</t>
  </si>
  <si>
    <t>リプラ諸手数料</t>
  </si>
  <si>
    <t>41110190200000000300</t>
  </si>
  <si>
    <t>41110190200000000310</t>
  </si>
  <si>
    <t>41110190200000000320</t>
  </si>
  <si>
    <t>41110190200000000330</t>
  </si>
  <si>
    <t>41110190200000000340</t>
  </si>
  <si>
    <t>41110190200000000350</t>
  </si>
  <si>
    <t>41110190200000000360</t>
  </si>
  <si>
    <t>41110190200000000410</t>
  </si>
  <si>
    <t>41110190200000000420</t>
  </si>
  <si>
    <t>5132992210</t>
  </si>
  <si>
    <t>0000000086</t>
  </si>
  <si>
    <t>振込手数料</t>
  </si>
  <si>
    <t>51329922100000000086</t>
  </si>
  <si>
    <t>0000000087</t>
  </si>
  <si>
    <t>手形郵送料</t>
  </si>
  <si>
    <t>51329922100000000087</t>
  </si>
  <si>
    <t>8702010000</t>
  </si>
  <si>
    <t>普通預金</t>
  </si>
  <si>
    <t>87020100000000000010</t>
  </si>
  <si>
    <t>通知預金</t>
  </si>
  <si>
    <t>87020100000000000020</t>
  </si>
  <si>
    <t>0000000030</t>
  </si>
  <si>
    <t>積立預金</t>
  </si>
  <si>
    <t>87020100000000000030</t>
  </si>
  <si>
    <t>0000000040</t>
  </si>
  <si>
    <t>譲渡性預金</t>
  </si>
  <si>
    <t>87020100000000000040</t>
  </si>
  <si>
    <t>大口定期預金</t>
  </si>
  <si>
    <t>87020100000000000050</t>
  </si>
  <si>
    <t>その他預金</t>
  </si>
  <si>
    <t>87020100000000000090</t>
  </si>
  <si>
    <t>8703010000</t>
  </si>
  <si>
    <t>有価証券利息</t>
  </si>
  <si>
    <t>87030100000000000010</t>
  </si>
  <si>
    <t>その他受取利息</t>
  </si>
  <si>
    <t>87030100000000000090</t>
  </si>
  <si>
    <t>8799990000</t>
  </si>
  <si>
    <t>87999900000000000090</t>
  </si>
  <si>
    <t>0000000060</t>
  </si>
  <si>
    <t>手形事務手数料</t>
  </si>
  <si>
    <t>87999900000000000060</t>
  </si>
  <si>
    <t>退職金引当金繰入</t>
  </si>
  <si>
    <t>87999900000000000050</t>
  </si>
  <si>
    <t>その他手数料</t>
  </si>
  <si>
    <t>87999900000000000040</t>
  </si>
  <si>
    <t>KKC0000004</t>
  </si>
  <si>
    <t>本部人件費経費</t>
  </si>
  <si>
    <t>KKC00000040000000250</t>
  </si>
  <si>
    <t>S002000000</t>
  </si>
  <si>
    <t>S0020000000000000450</t>
  </si>
  <si>
    <t>S0020000000000000460</t>
  </si>
  <si>
    <t>S0020000000000000510</t>
  </si>
  <si>
    <t>S0020000000000000520</t>
  </si>
  <si>
    <t>S0020000000000000530</t>
  </si>
  <si>
    <t>S0020000000000000540</t>
  </si>
  <si>
    <t>S0020000000000000550</t>
  </si>
  <si>
    <t>S0020000000000000560</t>
  </si>
  <si>
    <t>S0020000000000000570</t>
  </si>
  <si>
    <t>S0020000000000000580</t>
  </si>
  <si>
    <t>S0020000000000000610</t>
  </si>
  <si>
    <t>S0020000000000000620</t>
  </si>
  <si>
    <t>S0020000000000000710</t>
  </si>
  <si>
    <t>S0020000000000000720</t>
  </si>
  <si>
    <t>S0020000000000000730</t>
  </si>
  <si>
    <t>S0020000000000000740</t>
  </si>
  <si>
    <t>S0020000000000000750</t>
  </si>
  <si>
    <t>S0020000000000000785</t>
  </si>
  <si>
    <t>S0020000000000000790</t>
  </si>
  <si>
    <t>S0020000000000000795</t>
  </si>
  <si>
    <t>S0020000000000000800</t>
  </si>
  <si>
    <t>S0020000000000000810</t>
  </si>
  <si>
    <t>S0020000000000000820</t>
  </si>
  <si>
    <t>S0020000000000000830</t>
  </si>
  <si>
    <t>S0020000000000000840</t>
  </si>
  <si>
    <t>S0020000000000000880</t>
  </si>
  <si>
    <t>S0020000000000000890</t>
  </si>
  <si>
    <t>S0020000000000000440</t>
  </si>
  <si>
    <t>S0020000000000000110</t>
  </si>
  <si>
    <t>S0020000000000000120</t>
  </si>
  <si>
    <t>S0020000000000000130</t>
  </si>
  <si>
    <t>S0020000000000000212</t>
  </si>
  <si>
    <t>S0020000000000000213</t>
  </si>
  <si>
    <t>S0020000000000000214</t>
  </si>
  <si>
    <t>S0020000000000000215</t>
  </si>
  <si>
    <t>S0020000000000000216</t>
  </si>
  <si>
    <t>S0020000000000000217</t>
  </si>
  <si>
    <t>S0020000000000000218</t>
  </si>
  <si>
    <t>S0020000000000000219</t>
  </si>
  <si>
    <t>S0020000000000000220</t>
  </si>
  <si>
    <t>S0020000000000000221</t>
  </si>
  <si>
    <t>S0020000000000000222</t>
  </si>
  <si>
    <t>S0020000000000000430</t>
  </si>
  <si>
    <t>S0020000000000000420</t>
  </si>
  <si>
    <t>S0020000000000000410</t>
  </si>
  <si>
    <t>S0020000000000000360</t>
  </si>
  <si>
    <t>S0020000000000000350</t>
  </si>
  <si>
    <t>S0020000000000000340</t>
  </si>
  <si>
    <t>S0020000000000000330</t>
  </si>
  <si>
    <t>S0020000000000000320</t>
  </si>
  <si>
    <t>S0020000000000000310</t>
  </si>
  <si>
    <t>S0020000000000000290</t>
  </si>
  <si>
    <t>S0020000000000000270</t>
  </si>
  <si>
    <t>S0020000000000000250</t>
  </si>
  <si>
    <t>S0020000000000000240</t>
  </si>
  <si>
    <t>S002990000</t>
  </si>
  <si>
    <t>S0029900000000000450</t>
  </si>
  <si>
    <t>S0029900000000000460</t>
  </si>
  <si>
    <t>S0029900000000000510</t>
  </si>
  <si>
    <t>S0029900000000000520</t>
  </si>
  <si>
    <t>S0029900000000000530</t>
  </si>
  <si>
    <t>S0029900000000000540</t>
  </si>
  <si>
    <t>S0029900000000000550</t>
  </si>
  <si>
    <t>S0029900000000000560</t>
  </si>
  <si>
    <t>S0029900000000000570</t>
  </si>
  <si>
    <t>S0029900000000000580</t>
  </si>
  <si>
    <t>S0029900000000000610</t>
  </si>
  <si>
    <t>S0029900000000000620</t>
  </si>
  <si>
    <t>S0029900000000000710</t>
  </si>
  <si>
    <t>S0029900000000000720</t>
  </si>
  <si>
    <t>S0029900000000000730</t>
  </si>
  <si>
    <t>S0029900000000000740</t>
  </si>
  <si>
    <t>S0029900000000000750</t>
  </si>
  <si>
    <t>S0029900000000000785</t>
  </si>
  <si>
    <t>S0029900000000000790</t>
  </si>
  <si>
    <t>S0029900000000000795</t>
  </si>
  <si>
    <t>S0029900000000000800</t>
  </si>
  <si>
    <t>S0029900000000000810</t>
  </si>
  <si>
    <t>S0029900000000000820</t>
  </si>
  <si>
    <t>S0029900000000000830</t>
  </si>
  <si>
    <t>S0029900000000000840</t>
  </si>
  <si>
    <t>S0029900000000000880</t>
  </si>
  <si>
    <t>S0029900000000000890</t>
  </si>
  <si>
    <t>S0029900000000000440</t>
  </si>
  <si>
    <t>S0029900000000000110</t>
  </si>
  <si>
    <t>S0029900000000000120</t>
  </si>
  <si>
    <t>S0029900000000000130</t>
  </si>
  <si>
    <t>S0029900000000000212</t>
  </si>
  <si>
    <t>S0029900000000000213</t>
  </si>
  <si>
    <t>S0029900000000000214</t>
  </si>
  <si>
    <t>S0029900000000000215</t>
  </si>
  <si>
    <t>S0029900000000000216</t>
  </si>
  <si>
    <t>S0029900000000000217</t>
  </si>
  <si>
    <t>S0029900000000000218</t>
  </si>
  <si>
    <t>S0029900000000000219</t>
  </si>
  <si>
    <t>S0029900000000000220</t>
  </si>
  <si>
    <t>S0029900000000000221</t>
  </si>
  <si>
    <t>S0029900000000000222</t>
  </si>
  <si>
    <t>S0029900000000000240</t>
  </si>
  <si>
    <t>S0029900000000000250</t>
  </si>
  <si>
    <t>S0029900000000000270</t>
  </si>
  <si>
    <t>S0029900000000000290</t>
  </si>
  <si>
    <t>S0029900000000000310</t>
  </si>
  <si>
    <t>S0029900000000000320</t>
  </si>
  <si>
    <t>S0029900000000000330</t>
  </si>
  <si>
    <t>S0029900000000000340</t>
  </si>
  <si>
    <t>S0029900000000000350</t>
  </si>
  <si>
    <t>S0029900000000000360</t>
  </si>
  <si>
    <t>S0029900000000000410</t>
  </si>
  <si>
    <t>S0029900000000000420</t>
  </si>
  <si>
    <t>S0029900000000000430</t>
  </si>
  <si>
    <t>勘定コードマスタ</t>
    <rPh sb="0" eb="2">
      <t>カンジョウ</t>
    </rPh>
    <phoneticPr fontId="25"/>
  </si>
  <si>
    <t>伝票タイプ</t>
    <rPh sb="0" eb="2">
      <t>デンピョウ</t>
    </rPh>
    <phoneticPr fontId="25"/>
  </si>
  <si>
    <t>伝票部署</t>
    <rPh sb="0" eb="2">
      <t>デンピョウ</t>
    </rPh>
    <rPh sb="2" eb="4">
      <t>ブショ</t>
    </rPh>
    <phoneticPr fontId="3"/>
  </si>
  <si>
    <t>指図
*工種コード</t>
    <rPh sb="0" eb="2">
      <t>サシズ</t>
    </rPh>
    <rPh sb="4" eb="5">
      <t>コウ</t>
    </rPh>
    <rPh sb="5" eb="6">
      <t>シュ</t>
    </rPh>
    <phoneticPr fontId="3"/>
  </si>
  <si>
    <t>細目コード</t>
    <rPh sb="0" eb="2">
      <t>サイモク</t>
    </rPh>
    <phoneticPr fontId="3"/>
  </si>
  <si>
    <t>税コード</t>
    <rPh sb="0" eb="1">
      <t>ゼイ</t>
    </rPh>
    <phoneticPr fontId="25"/>
  </si>
  <si>
    <t>税率</t>
    <rPh sb="0" eb="1">
      <t>ゼイ</t>
    </rPh>
    <rPh sb="1" eb="2">
      <t>リツ</t>
    </rPh>
    <phoneticPr fontId="25"/>
  </si>
  <si>
    <t>テキスト１</t>
    <phoneticPr fontId="25"/>
  </si>
  <si>
    <t>テキスト２</t>
    <phoneticPr fontId="25"/>
  </si>
  <si>
    <t>転記キー</t>
    <rPh sb="0" eb="2">
      <t>テンキ</t>
    </rPh>
    <phoneticPr fontId="25"/>
  </si>
  <si>
    <t>勘定コード</t>
    <rPh sb="0" eb="2">
      <t>カンジョウ</t>
    </rPh>
    <phoneticPr fontId="25"/>
  </si>
  <si>
    <t>テキスト</t>
    <phoneticPr fontId="25"/>
  </si>
  <si>
    <t>3M</t>
    <phoneticPr fontId="25"/>
  </si>
  <si>
    <t>原価センタ</t>
    <rPh sb="0" eb="2">
      <t>ゲンカ</t>
    </rPh>
    <phoneticPr fontId="3"/>
  </si>
  <si>
    <t>名称</t>
    <rPh sb="0" eb="2">
      <t>メイショウ</t>
    </rPh>
    <phoneticPr fontId="3"/>
  </si>
  <si>
    <t>事業コード</t>
    <rPh sb="0" eb="2">
      <t>ジギョウ</t>
    </rPh>
    <phoneticPr fontId="25"/>
  </si>
  <si>
    <t>事業コード名称</t>
    <rPh sb="0" eb="2">
      <t>ジギョウ</t>
    </rPh>
    <rPh sb="5" eb="7">
      <t>メイショウ</t>
    </rPh>
    <phoneticPr fontId="25"/>
  </si>
  <si>
    <t>勘定コード</t>
    <rPh sb="0" eb="2">
      <t>カンジョウ</t>
    </rPh>
    <phoneticPr fontId="3"/>
  </si>
  <si>
    <t>細目</t>
    <rPh sb="0" eb="2">
      <t>サイモク</t>
    </rPh>
    <phoneticPr fontId="3"/>
  </si>
  <si>
    <t>結合</t>
    <rPh sb="0" eb="2">
      <t>ケツゴウ</t>
    </rPh>
    <phoneticPr fontId="25"/>
  </si>
  <si>
    <t>仮受消費税</t>
    <rPh sb="0" eb="2">
      <t>カリウケ</t>
    </rPh>
    <rPh sb="2" eb="5">
      <t>ショウヒゼイ</t>
    </rPh>
    <phoneticPr fontId="25"/>
  </si>
  <si>
    <t>5121000000</t>
  </si>
  <si>
    <t>未払金</t>
    <rPh sb="0" eb="2">
      <t>ミバラ</t>
    </rPh>
    <rPh sb="2" eb="3">
      <t>カネ</t>
    </rPh>
    <phoneticPr fontId="25"/>
  </si>
  <si>
    <t>1000</t>
  </si>
  <si>
    <t>管理部　　　　　　　　　</t>
  </si>
  <si>
    <t>99000</t>
  </si>
  <si>
    <t>一般管理等</t>
  </si>
  <si>
    <t>110</t>
  </si>
  <si>
    <t>材料費　　　　　　　</t>
  </si>
  <si>
    <t>S002000000</t>
    <phoneticPr fontId="25"/>
  </si>
  <si>
    <t>未成工事相当原価</t>
    <rPh sb="0" eb="1">
      <t>ミ</t>
    </rPh>
    <rPh sb="1" eb="2">
      <t>セイ</t>
    </rPh>
    <rPh sb="2" eb="4">
      <t>コウジ</t>
    </rPh>
    <rPh sb="4" eb="6">
      <t>ソウトウ</t>
    </rPh>
    <rPh sb="6" eb="8">
      <t>ゲンカ</t>
    </rPh>
    <phoneticPr fontId="25"/>
  </si>
  <si>
    <t>1100</t>
  </si>
  <si>
    <t>AA0001</t>
  </si>
  <si>
    <t>労務費　　　　　　　</t>
  </si>
  <si>
    <t>5121990420</t>
    <phoneticPr fontId="25"/>
  </si>
  <si>
    <t>決算工事未払金</t>
    <rPh sb="0" eb="2">
      <t>ケッサン</t>
    </rPh>
    <rPh sb="2" eb="4">
      <t>コウジ</t>
    </rPh>
    <rPh sb="4" eb="5">
      <t>ミ</t>
    </rPh>
    <rPh sb="5" eb="6">
      <t>バライ</t>
    </rPh>
    <rPh sb="6" eb="7">
      <t>キン</t>
    </rPh>
    <phoneticPr fontId="25"/>
  </si>
  <si>
    <t>1110</t>
  </si>
  <si>
    <t>総務人事課</t>
  </si>
  <si>
    <t>外注費　　　　　　　</t>
  </si>
  <si>
    <t>伝票ヘッダテキスト</t>
    <rPh sb="0" eb="2">
      <t>デンピョウ</t>
    </rPh>
    <phoneticPr fontId="25"/>
  </si>
  <si>
    <t>1130</t>
  </si>
  <si>
    <t>安全課</t>
  </si>
  <si>
    <t>仕入先請求書（未取極）</t>
    <rPh sb="0" eb="2">
      <t>シイレ</t>
    </rPh>
    <rPh sb="2" eb="3">
      <t>サキ</t>
    </rPh>
    <rPh sb="3" eb="6">
      <t>セイキュウショ</t>
    </rPh>
    <rPh sb="7" eb="8">
      <t>ミ</t>
    </rPh>
    <rPh sb="8" eb="10">
      <t>トリキ</t>
    </rPh>
    <phoneticPr fontId="25"/>
  </si>
  <si>
    <t>1150</t>
  </si>
  <si>
    <t>企画課　　　　　　　</t>
  </si>
  <si>
    <t>1160</t>
  </si>
  <si>
    <t>経理課　　　　　　　</t>
  </si>
  <si>
    <t>支払条件マスタ</t>
    <rPh sb="0" eb="2">
      <t>シハライ</t>
    </rPh>
    <rPh sb="2" eb="4">
      <t>ジョウケン</t>
    </rPh>
    <phoneticPr fontId="25"/>
  </si>
  <si>
    <t>1180</t>
  </si>
  <si>
    <t>購買課</t>
  </si>
  <si>
    <t>仮払消費税</t>
    <rPh sb="0" eb="2">
      <t>カリバラ</t>
    </rPh>
    <rPh sb="2" eb="5">
      <t>ショウヒゼイ</t>
    </rPh>
    <phoneticPr fontId="25"/>
  </si>
  <si>
    <t>支払条件</t>
    <rPh sb="0" eb="2">
      <t>シハライ</t>
    </rPh>
    <rPh sb="2" eb="4">
      <t>ジョウケン</t>
    </rPh>
    <phoneticPr fontId="25"/>
  </si>
  <si>
    <t>1300</t>
  </si>
  <si>
    <t>審査課</t>
  </si>
  <si>
    <t>通常一括　【CMS（FBなし）】</t>
  </si>
  <si>
    <t>2000</t>
  </si>
  <si>
    <t>営業本部</t>
  </si>
  <si>
    <t>53000</t>
  </si>
  <si>
    <t>建築・土木業</t>
  </si>
  <si>
    <t>通常一括　3日締　当月10日払い【現金】</t>
  </si>
  <si>
    <t>2100</t>
  </si>
  <si>
    <t>通常一括　13日締　当月20日払い【現金】</t>
  </si>
  <si>
    <t>2400</t>
  </si>
  <si>
    <t>通常一括　23日締　当月末払い【現金】</t>
  </si>
  <si>
    <t>2401</t>
  </si>
  <si>
    <t>通常一括　月末締　翌月10日払い（月跨ぎ）【現金】</t>
  </si>
  <si>
    <t>2402</t>
  </si>
  <si>
    <t>通常一括　【銀行振込（FBなし）】</t>
  </si>
  <si>
    <t>2403</t>
  </si>
  <si>
    <t>通常一括　【小切手（当店）】</t>
  </si>
  <si>
    <t>2404</t>
  </si>
  <si>
    <t>通常一括　【小切手（他店）】</t>
  </si>
  <si>
    <t>2405</t>
  </si>
  <si>
    <t>富士スバル別荘管理</t>
  </si>
  <si>
    <t>本部人件費　　　　　</t>
  </si>
  <si>
    <t>通常一括　3日締　当月10日払い【CMS（ＦＢあり）】</t>
  </si>
  <si>
    <t>2420</t>
  </si>
  <si>
    <t>業務委託費　　　　　</t>
  </si>
  <si>
    <t>100N</t>
  </si>
  <si>
    <t>通常一括　8日締　当月15日払い【CMS（ＦＢあり）】</t>
  </si>
  <si>
    <t>2440</t>
  </si>
  <si>
    <t>営業第１部営業第１課</t>
  </si>
  <si>
    <t>通常一括　13日締　当月20日払い【CMS（ＦＢあり）】</t>
  </si>
  <si>
    <t>2450</t>
  </si>
  <si>
    <t>水道光熱費　　　　　</t>
  </si>
  <si>
    <t>通常一括　18日締　当月25日払い【CMS（ＦＢあり）】</t>
  </si>
  <si>
    <t>2499</t>
  </si>
  <si>
    <t>機械等経費　　　　　</t>
  </si>
  <si>
    <t>通常一括　23日締　当月末払い【CMS（ＦＢあり）】</t>
  </si>
  <si>
    <t>2500</t>
  </si>
  <si>
    <t>燃料費　　　　　　　</t>
  </si>
  <si>
    <t>通常一括　28日締　翌月5日払い【CMS（ＦＢあり）】</t>
  </si>
  <si>
    <t>2515</t>
  </si>
  <si>
    <t>営業第２部営業第１課</t>
  </si>
  <si>
    <t>積算費　　　　　　　</t>
  </si>
  <si>
    <t>通常一括　月末締　翌月10日払い（月跨ぎ）【CMS（ＦＢあり）】</t>
  </si>
  <si>
    <t>2520</t>
  </si>
  <si>
    <t>設計費　　　　　　　</t>
  </si>
  <si>
    <t>100P</t>
  </si>
  <si>
    <t>通常一括　【振込票・納付書】</t>
  </si>
  <si>
    <t>2530</t>
  </si>
  <si>
    <t>100X</t>
  </si>
  <si>
    <t>通常一括　【現金(暦日チェックなし）】</t>
  </si>
  <si>
    <t>2540</t>
  </si>
  <si>
    <t>営業第３部営業第２課</t>
  </si>
  <si>
    <t>労務管理費　　　　　</t>
  </si>
  <si>
    <t>100Y</t>
  </si>
  <si>
    <t>通常一括　支払日未設定（会計伝票転記日基準払）【未定】</t>
  </si>
  <si>
    <t>2541</t>
  </si>
  <si>
    <t>積算室積算課</t>
  </si>
  <si>
    <t>租税公課　　　　　　</t>
  </si>
  <si>
    <t>100Z</t>
  </si>
  <si>
    <t>通常一括　【CMS（ＦＢあり・暦日チェックなし）】</t>
  </si>
  <si>
    <t>2550</t>
  </si>
  <si>
    <t>地代家賃　　　　　　</t>
  </si>
  <si>
    <t>102P</t>
  </si>
  <si>
    <t>通常一括　10日払い【振込票・納付書】</t>
  </si>
  <si>
    <t>2599</t>
  </si>
  <si>
    <t>労災保険料　　　　　</t>
  </si>
  <si>
    <t>106N</t>
  </si>
  <si>
    <t>2900</t>
  </si>
  <si>
    <t>損害保険料　　　　　</t>
  </si>
  <si>
    <t>106P</t>
  </si>
  <si>
    <t>通常一括　当月末払い【振込票・納付書】</t>
  </si>
  <si>
    <t>4000</t>
  </si>
  <si>
    <t>建築本部　　　　　　　　</t>
  </si>
  <si>
    <t>53100</t>
  </si>
  <si>
    <t>建築・土木業 建築本部</t>
  </si>
  <si>
    <t>修繕維持費　　　　　</t>
  </si>
  <si>
    <t>136N</t>
  </si>
  <si>
    <t>通常一括　15日締　当月末払い【CMS（ＦＢあり）】</t>
  </si>
  <si>
    <t>4100</t>
  </si>
  <si>
    <t>建築本部予算計上ＣＤ</t>
  </si>
  <si>
    <t>事務用品費　　　　　</t>
  </si>
  <si>
    <t>4400</t>
  </si>
  <si>
    <t>通信運搬費　　　　　</t>
  </si>
  <si>
    <t>13FN</t>
  </si>
  <si>
    <t>通常一括　15日締　翌月末払い【CMS（ＦＢあり）】</t>
  </si>
  <si>
    <t>4430</t>
  </si>
  <si>
    <t>旅費交通費　　　　　</t>
  </si>
  <si>
    <t>通常一括　月末締　翌々月末日払い【CMS（ＦＢあり）】</t>
  </si>
  <si>
    <t>4440</t>
  </si>
  <si>
    <t>会議費　　　　　　　</t>
  </si>
  <si>
    <t>14AN</t>
  </si>
  <si>
    <t>通常一括　20日締　翌月5日払い【CMS（ＦＢあり）】</t>
  </si>
  <si>
    <t>4480</t>
  </si>
  <si>
    <t>建築本部工事担当　　　　</t>
  </si>
  <si>
    <t>交際費　　　　　　　</t>
  </si>
  <si>
    <t>4481</t>
  </si>
  <si>
    <t>建築本部工事第１部　　　</t>
  </si>
  <si>
    <t>寄付金　　　　　　　</t>
  </si>
  <si>
    <t>14DN</t>
  </si>
  <si>
    <t>通常一括　20日締　翌月20日払い【CMS（ＦＢあり）】</t>
  </si>
  <si>
    <t>4482</t>
  </si>
  <si>
    <t>諸会費　　　　　　　</t>
  </si>
  <si>
    <t>4484</t>
  </si>
  <si>
    <t>外部積算費　　　　　</t>
  </si>
  <si>
    <t>16BT</t>
  </si>
  <si>
    <t>通常一括　月末締　翌月10日払い【銀行振込（ＦＢあり）】</t>
  </si>
  <si>
    <t>6000</t>
  </si>
  <si>
    <t>土木本部土木</t>
  </si>
  <si>
    <t>53200</t>
  </si>
  <si>
    <t>建築・土木業 土木本部（土木）</t>
  </si>
  <si>
    <t>保証費　　　　　　　</t>
  </si>
  <si>
    <t>16CN</t>
  </si>
  <si>
    <t>通常一括　月末締　翌月15日払い【CMS（ＦＢあり）】</t>
  </si>
  <si>
    <t>6100</t>
  </si>
  <si>
    <t>土木本部土木予算計上ＣＤ</t>
  </si>
  <si>
    <t>受注関連費　　　　　</t>
  </si>
  <si>
    <t>16CT</t>
  </si>
  <si>
    <t>通常一括　月末締　翌月15日払い【銀行振込（ＦＢあり）】</t>
  </si>
  <si>
    <t>6600</t>
  </si>
  <si>
    <t>式典費　　　　　　　</t>
  </si>
  <si>
    <t>16DN</t>
  </si>
  <si>
    <t>通常一括　月末締　翌月20日払い【CMS（ＦＢあり）】</t>
  </si>
  <si>
    <t>6640</t>
  </si>
  <si>
    <t>建退協共済掛金　　　</t>
  </si>
  <si>
    <t>16ET</t>
  </si>
  <si>
    <t>通常一括　月末締　翌月25日払い【銀行振込（ＦＢあり）】</t>
  </si>
  <si>
    <t>6680</t>
  </si>
  <si>
    <t>土木本部土木工事課</t>
  </si>
  <si>
    <t>補償費　　　　　　　</t>
  </si>
  <si>
    <t>16FB</t>
  </si>
  <si>
    <t>通常一括　月末締　翌月末払い【受取手形】</t>
  </si>
  <si>
    <t>7000</t>
  </si>
  <si>
    <t>土木本部線路施設部</t>
  </si>
  <si>
    <t>53300</t>
  </si>
  <si>
    <t>建築・土木業 土木本部（線路）</t>
  </si>
  <si>
    <t>16FN</t>
  </si>
  <si>
    <t>通常一括　月末締　翌月末払い【CMS（ＦＢあり）】</t>
  </si>
  <si>
    <t>7100</t>
  </si>
  <si>
    <t>土木本部線路予算計上ＣＤ</t>
  </si>
  <si>
    <t>16FT</t>
  </si>
  <si>
    <t>通常一括　月末締　翌月末払い【銀行振込（ＦＢあり）】</t>
  </si>
  <si>
    <t>7700</t>
  </si>
  <si>
    <t>ＩＴリース費用　　　</t>
  </si>
  <si>
    <t>16IN</t>
  </si>
  <si>
    <t>通常一括　月末締　翌々月15日払い【CMS（ＦＢあり）】</t>
  </si>
  <si>
    <t>7705</t>
  </si>
  <si>
    <t>雑費　　　　　　　　</t>
  </si>
  <si>
    <t>236N</t>
  </si>
  <si>
    <t>2分割　15日締　当月末払い【CMS（ＦＢあり）】</t>
  </si>
  <si>
    <t>7780</t>
  </si>
  <si>
    <t>土木本部線路工事　　　　</t>
  </si>
  <si>
    <t>23FN</t>
  </si>
  <si>
    <t>2分割　15日締め　翌月末払い　CMS(FBあり)</t>
  </si>
  <si>
    <t>7781</t>
  </si>
  <si>
    <t>土木本部線路機動</t>
  </si>
  <si>
    <t>7782</t>
  </si>
  <si>
    <t>土木本部線路八幡山</t>
  </si>
  <si>
    <t>前期分原価　　　　　</t>
  </si>
  <si>
    <t>336N</t>
  </si>
  <si>
    <t>3分割　15日締　当月末払い【CMS（ＦＢあり）】</t>
  </si>
  <si>
    <t>7783</t>
  </si>
  <si>
    <t>土木本部線路つつじ</t>
  </si>
  <si>
    <t>原価振替　　　　　　</t>
  </si>
  <si>
    <t>436N</t>
  </si>
  <si>
    <t>4分割　15日締　当月末払い【CMS（ＦＢあり）】</t>
  </si>
  <si>
    <t>7784</t>
  </si>
  <si>
    <t>土木本部線路永福町</t>
  </si>
  <si>
    <t>7785</t>
  </si>
  <si>
    <t>土木本部線路東府中</t>
  </si>
  <si>
    <t>7786</t>
  </si>
  <si>
    <t>土木本部線路北野</t>
  </si>
  <si>
    <t>7787</t>
  </si>
  <si>
    <t>土木本部線路南大沢</t>
  </si>
  <si>
    <t>経費配賦差額　　　　</t>
  </si>
  <si>
    <t>B0</t>
  </si>
  <si>
    <t>B0105</t>
  </si>
  <si>
    <t>B0301</t>
  </si>
  <si>
    <t>遣方．墨出費（設計）</t>
  </si>
  <si>
    <t>片付．清掃費（設計）</t>
  </si>
  <si>
    <t>勘定コード(2018/02/19)</t>
    <rPh sb="0" eb="2">
      <t>カンジョウ</t>
    </rPh>
    <phoneticPr fontId="28"/>
  </si>
  <si>
    <t>テキスト</t>
    <phoneticPr fontId="28"/>
  </si>
  <si>
    <t>内訳コード　テキスト</t>
    <rPh sb="0" eb="2">
      <t>ウチワケ</t>
    </rPh>
    <phoneticPr fontId="20"/>
  </si>
  <si>
    <t>1101010000</t>
  </si>
  <si>
    <t>手許現金</t>
  </si>
  <si>
    <t>ｘ人件費-役員報酬</t>
    <phoneticPr fontId="20"/>
  </si>
  <si>
    <t>1101020000</t>
  </si>
  <si>
    <t>収入金未納分</t>
  </si>
  <si>
    <t>人件費-給料</t>
  </si>
  <si>
    <t>1101030000</t>
  </si>
  <si>
    <t>準備金</t>
  </si>
  <si>
    <t>人件費-賞与</t>
  </si>
  <si>
    <t>1101040000</t>
  </si>
  <si>
    <t>預託準備金</t>
  </si>
  <si>
    <t>人件費-手当</t>
  </si>
  <si>
    <t>1102010000</t>
  </si>
  <si>
    <t>人件費-臨時雇賃金</t>
  </si>
  <si>
    <t>1102018010</t>
  </si>
  <si>
    <t>KKC_普通-BTMU_府中</t>
  </si>
  <si>
    <t>人件費-嘱託給与</t>
  </si>
  <si>
    <t>1102018020</t>
  </si>
  <si>
    <t>KKC_普通-三井住友_府中</t>
  </si>
  <si>
    <t>人件費-役員退職慰労金</t>
  </si>
  <si>
    <t>1102018030</t>
  </si>
  <si>
    <t>KKC_普通-横浜_橋本</t>
  </si>
  <si>
    <t>人件費-退職給付費用</t>
  </si>
  <si>
    <t>1102018040</t>
  </si>
  <si>
    <t>KKC_普通-横浜_調布</t>
  </si>
  <si>
    <t>人件費-退職金</t>
  </si>
  <si>
    <t>1102018050</t>
  </si>
  <si>
    <t>KKC_普通-みずほ_府中</t>
  </si>
  <si>
    <t>人件費-法定福利費（健康保険料）</t>
  </si>
  <si>
    <t>1102018060</t>
  </si>
  <si>
    <t>KKC_普通-八千代_府中</t>
  </si>
  <si>
    <t>人件費-法定福利費（厚生年金保険料）</t>
  </si>
  <si>
    <t>1102018070</t>
  </si>
  <si>
    <t>KKC_普通-八千代_登戸</t>
  </si>
  <si>
    <t>人件費-法定福利費（児童手当拠出金）</t>
  </si>
  <si>
    <t>1102018080</t>
  </si>
  <si>
    <t>KKC_普通-八千代_和泉多摩川</t>
  </si>
  <si>
    <t>人件費-法定福利費（雇用保険料）</t>
  </si>
  <si>
    <t>1102018090</t>
  </si>
  <si>
    <t>KKC_普通-八千代_上石神井</t>
  </si>
  <si>
    <t>人件費-法定福利費（労働災害保険料）</t>
  </si>
  <si>
    <t>1102018100</t>
  </si>
  <si>
    <t>KKC_普通-昭和信用金庫_本店</t>
  </si>
  <si>
    <t>人件費-法定福利費（介護保険料）</t>
  </si>
  <si>
    <t>1102018110</t>
  </si>
  <si>
    <t>KKC_普通-大東京信用組合_府中</t>
  </si>
  <si>
    <t>人件費-厚生福利費</t>
  </si>
  <si>
    <t>1102018120</t>
  </si>
  <si>
    <t>KKC_普通-西京信用金庫_清瀬</t>
  </si>
  <si>
    <t>売上原価</t>
  </si>
  <si>
    <t>1102018130</t>
  </si>
  <si>
    <t>KKC_普通-多摩信用金庫_府中</t>
  </si>
  <si>
    <t>売上原価-減耗損</t>
  </si>
  <si>
    <t>1102018140</t>
  </si>
  <si>
    <t>KKC_普通-多摩信用金庫_本店</t>
  </si>
  <si>
    <t>売上原価-評価損</t>
  </si>
  <si>
    <t>1102018150</t>
  </si>
  <si>
    <t>KKC_普通-東京中央農協_千歳</t>
  </si>
  <si>
    <t>修繕費-材料費</t>
  </si>
  <si>
    <t>1102018160</t>
  </si>
  <si>
    <t>KKC_普通-東京中央農協_烏山</t>
  </si>
  <si>
    <t>修繕費-外注費</t>
  </si>
  <si>
    <t>1102018170</t>
  </si>
  <si>
    <t>KKC_普通-東京南農協_七生</t>
  </si>
  <si>
    <t>1102020000</t>
  </si>
  <si>
    <t>当座預金</t>
  </si>
  <si>
    <t>賃借料-不動産賃借料</t>
  </si>
  <si>
    <t>1102026010</t>
  </si>
  <si>
    <t>KKC_当座-BTMU_新宿通</t>
  </si>
  <si>
    <t>賃借料-不動産共益費</t>
  </si>
  <si>
    <t>1102026020</t>
  </si>
  <si>
    <t>KKC_当座-BTMU_多摩支</t>
  </si>
  <si>
    <t>賃借料-その他</t>
  </si>
  <si>
    <t>1102026030</t>
  </si>
  <si>
    <t>KKC_当座-BTMU_府中</t>
  </si>
  <si>
    <t>リース料</t>
  </si>
  <si>
    <t>1102026040</t>
  </si>
  <si>
    <t>KKC_当座-BTMU_府中駅前</t>
  </si>
  <si>
    <t>1102026050</t>
  </si>
  <si>
    <t>KKC_当座-三井住友_新宿西口</t>
  </si>
  <si>
    <t>事故費</t>
  </si>
  <si>
    <t>1102026060</t>
  </si>
  <si>
    <t>KKC_当座-三井住友_府中</t>
  </si>
  <si>
    <t>業務委託費-営業関連委託費</t>
  </si>
  <si>
    <t>1102026070</t>
  </si>
  <si>
    <t>KKC_当座-みずほ_府中</t>
  </si>
  <si>
    <t>業務委託費-保守費</t>
  </si>
  <si>
    <t>1102026080</t>
  </si>
  <si>
    <t>KKC_当座-SMTB_本店営業部</t>
  </si>
  <si>
    <t>業務委託費-衛生費</t>
  </si>
  <si>
    <t>1102026090</t>
  </si>
  <si>
    <t>KKC_当座-八千代_府中</t>
  </si>
  <si>
    <t>業務委託費-事務管理費</t>
  </si>
  <si>
    <t>1102030000</t>
  </si>
  <si>
    <t>定期預金</t>
  </si>
  <si>
    <t>手数料-販売手数料</t>
  </si>
  <si>
    <t>1102990000</t>
  </si>
  <si>
    <t>預金-その他</t>
  </si>
  <si>
    <t>手数料-報酬料金</t>
  </si>
  <si>
    <t>1103010000</t>
  </si>
  <si>
    <t>運用預け金</t>
  </si>
  <si>
    <t>手数料-派遣人件費</t>
  </si>
  <si>
    <t>1111000000</t>
  </si>
  <si>
    <t>受取手形（統制勘定）</t>
  </si>
  <si>
    <t>手数料-調査費</t>
  </si>
  <si>
    <t>1111010000</t>
  </si>
  <si>
    <t>受取手形</t>
  </si>
  <si>
    <t>手数料-その他</t>
  </si>
  <si>
    <t>1112000000</t>
  </si>
  <si>
    <t>売掛金（統制勘定）</t>
  </si>
  <si>
    <t>販売広告費-販売促進費</t>
  </si>
  <si>
    <t>1112010000</t>
  </si>
  <si>
    <t>売掛金</t>
  </si>
  <si>
    <t>販売広告費-広告宣伝費</t>
  </si>
  <si>
    <t>1113000000</t>
  </si>
  <si>
    <t>未収入金（統制勘定）</t>
  </si>
  <si>
    <t>販売広告費-グループポイント費</t>
  </si>
  <si>
    <t>1113000110</t>
  </si>
  <si>
    <t>完成工事未収金（統制勘定）</t>
  </si>
  <si>
    <t>備消品費</t>
  </si>
  <si>
    <t>1113010000</t>
  </si>
  <si>
    <t>未収入金-未収利息</t>
  </si>
  <si>
    <t>1113990000</t>
  </si>
  <si>
    <t>未収入金-その他</t>
  </si>
  <si>
    <t>1113993110</t>
  </si>
  <si>
    <t>JV未収出資金</t>
  </si>
  <si>
    <t>貸倒償却費-貸倒引当金繰入</t>
  </si>
  <si>
    <t>1114010000</t>
  </si>
  <si>
    <t>未収消費税等</t>
  </si>
  <si>
    <t>貸倒償却費-貸倒損失</t>
  </si>
  <si>
    <t>1115010000</t>
  </si>
  <si>
    <t>未収還付法人税等</t>
  </si>
  <si>
    <t>旅費交通費-出張旅費</t>
  </si>
  <si>
    <t>1121010000</t>
  </si>
  <si>
    <t>短期貸付金</t>
  </si>
  <si>
    <t>旅費交通費-通勤費</t>
  </si>
  <si>
    <t>1121020000</t>
  </si>
  <si>
    <t>１年内長期貸付金</t>
  </si>
  <si>
    <t>旅費交通費-その他</t>
  </si>
  <si>
    <t>1121030000</t>
  </si>
  <si>
    <t>現先取引</t>
  </si>
  <si>
    <t>協議費-会議費</t>
  </si>
  <si>
    <t>1131010000</t>
  </si>
  <si>
    <t>リース投資資産[流動]</t>
  </si>
  <si>
    <t>協議費-交際費</t>
  </si>
  <si>
    <t>販売用不動産-土地</t>
  </si>
  <si>
    <t>協議費-諸会費</t>
  </si>
  <si>
    <t>販売用不動産-建物</t>
  </si>
  <si>
    <t>協議費-車代</t>
  </si>
  <si>
    <t>1142010000</t>
  </si>
  <si>
    <t>棚卸資産-製品</t>
  </si>
  <si>
    <t>社員経費-厚生施設費</t>
  </si>
  <si>
    <t>1143010000</t>
  </si>
  <si>
    <t>棚卸資産-商品</t>
  </si>
  <si>
    <t>社員経費-教育研修費</t>
  </si>
  <si>
    <t>1144010000</t>
  </si>
  <si>
    <t>棚卸資産-原材料</t>
  </si>
  <si>
    <t>社員経費-採用費</t>
  </si>
  <si>
    <t>棚卸資産-貯蔵品</t>
  </si>
  <si>
    <t>社員経費-被服費</t>
  </si>
  <si>
    <t>1146010000</t>
  </si>
  <si>
    <t>棚卸資産-仕掛品</t>
  </si>
  <si>
    <t>諸経費-寄付金</t>
  </si>
  <si>
    <t>棚卸資産-仕掛品-未成工事支出金</t>
  </si>
  <si>
    <t>諸経費-包装費</t>
  </si>
  <si>
    <t>棚卸資産-仕掛品-補助部門費</t>
  </si>
  <si>
    <t>諸経費-物流費</t>
  </si>
  <si>
    <t>1151010000</t>
  </si>
  <si>
    <t>有価証券-取得価額</t>
  </si>
  <si>
    <t>諸経費-固定資産除却費</t>
  </si>
  <si>
    <t>1151020000</t>
  </si>
  <si>
    <t>有価証券-時価評価</t>
  </si>
  <si>
    <t>諸経費-支払利息</t>
  </si>
  <si>
    <t>1161010000</t>
  </si>
  <si>
    <t>仮払消費税等</t>
  </si>
  <si>
    <t>諸経費-その他の引当金繰入額</t>
  </si>
  <si>
    <t>1162010000</t>
  </si>
  <si>
    <t>未経過保険料</t>
  </si>
  <si>
    <t>諸経費-雑費</t>
  </si>
  <si>
    <t>1162020000</t>
  </si>
  <si>
    <t>前払費用-人件費</t>
  </si>
  <si>
    <t>諸税</t>
  </si>
  <si>
    <t>1162030000</t>
  </si>
  <si>
    <t>前払費用-支払利息</t>
  </si>
  <si>
    <t>減価償却費-有形固定資産</t>
  </si>
  <si>
    <t>前払費用-労働保険料</t>
  </si>
  <si>
    <t>減価償却費-無形固定資産</t>
  </si>
  <si>
    <t>1162050000</t>
  </si>
  <si>
    <t>前払費用-保守費</t>
  </si>
  <si>
    <t>減価償却費-長期前払費用償却</t>
  </si>
  <si>
    <t>1162060000</t>
  </si>
  <si>
    <t>前払費用-賃借料</t>
  </si>
  <si>
    <t>減価償却費-資産除去債務分</t>
  </si>
  <si>
    <t>1162990000</t>
  </si>
  <si>
    <t>前払費用-その他</t>
  </si>
  <si>
    <t>減価償却費-資産除去債務利息費用分</t>
  </si>
  <si>
    <t>1181010000</t>
  </si>
  <si>
    <t>繰延税金資産[流動]</t>
  </si>
  <si>
    <t>減価償却費-有形リース資産</t>
  </si>
  <si>
    <t>1181020000</t>
  </si>
  <si>
    <t>繰延税金資産-評価性引当金[流動]</t>
  </si>
  <si>
    <t>減価償却費-無形リース資産</t>
  </si>
  <si>
    <t>立替金</t>
  </si>
  <si>
    <t>1199010260</t>
  </si>
  <si>
    <t>その他の流動資産-立替金-JV立替金</t>
  </si>
  <si>
    <t>仮払金</t>
  </si>
  <si>
    <t>1199030000</t>
  </si>
  <si>
    <t>前払金</t>
  </si>
  <si>
    <t>1199040000</t>
  </si>
  <si>
    <t>他流資-デポジット</t>
  </si>
  <si>
    <t>1199050000</t>
  </si>
  <si>
    <t>他流資-納付法人税等</t>
  </si>
  <si>
    <t>1199060000</t>
  </si>
  <si>
    <t>他流資-納付消費税等</t>
  </si>
  <si>
    <t>他流資-その他</t>
  </si>
  <si>
    <t>1199991110</t>
  </si>
  <si>
    <t>その他の流動資産-JV取下分配</t>
  </si>
  <si>
    <t>2101010000</t>
  </si>
  <si>
    <t>土地（固定資産）</t>
  </si>
  <si>
    <t>2111010000</t>
  </si>
  <si>
    <t>建物（固定資産）</t>
  </si>
  <si>
    <t>2121010000</t>
  </si>
  <si>
    <t>構築物</t>
  </si>
  <si>
    <t>2131010000</t>
  </si>
  <si>
    <t>車両運搬具</t>
  </si>
  <si>
    <t>2141010000</t>
  </si>
  <si>
    <t>機械装置</t>
  </si>
  <si>
    <t>2151010000</t>
  </si>
  <si>
    <t>工具器具備品</t>
  </si>
  <si>
    <t>2161010000</t>
  </si>
  <si>
    <t>リース資産[有形]</t>
  </si>
  <si>
    <t>2171010000</t>
  </si>
  <si>
    <t>建設仮勘定[有形]</t>
  </si>
  <si>
    <t>2201010000</t>
  </si>
  <si>
    <t>のれん</t>
  </si>
  <si>
    <t>2211010000</t>
  </si>
  <si>
    <t>借地権</t>
  </si>
  <si>
    <t>2212010000</t>
  </si>
  <si>
    <t>利用権</t>
  </si>
  <si>
    <t>2213010000</t>
  </si>
  <si>
    <t>加入権</t>
  </si>
  <si>
    <t>2214010000</t>
  </si>
  <si>
    <t>商標権</t>
  </si>
  <si>
    <t>2221010000</t>
  </si>
  <si>
    <t>ソフトウエア</t>
  </si>
  <si>
    <t>2231010000</t>
  </si>
  <si>
    <t>リース資産[無形]</t>
  </si>
  <si>
    <t>2241010000</t>
  </si>
  <si>
    <t>建設仮勘定[無形]</t>
  </si>
  <si>
    <t>2901010000</t>
  </si>
  <si>
    <t>関係会社株式</t>
  </si>
  <si>
    <t>2901010110</t>
  </si>
  <si>
    <t>関係会社株式-連結会社株式</t>
  </si>
  <si>
    <t>2901010210</t>
  </si>
  <si>
    <t>関係会社株式-非連結会社株式</t>
  </si>
  <si>
    <t>2901020000</t>
  </si>
  <si>
    <t>投資有価証券(取得価額）</t>
  </si>
  <si>
    <t>2901030000</t>
  </si>
  <si>
    <t>投資有価証券(時価評価差額）</t>
  </si>
  <si>
    <t>2911010000</t>
  </si>
  <si>
    <t>前払年金費用</t>
  </si>
  <si>
    <t>長期貸付金</t>
  </si>
  <si>
    <t>2931010000</t>
  </si>
  <si>
    <t>長期前払費用</t>
  </si>
  <si>
    <t>2931020000</t>
  </si>
  <si>
    <t>長前-未経過保険料</t>
  </si>
  <si>
    <t>2931030000</t>
  </si>
  <si>
    <t>長前（税法上の繰延資産）</t>
  </si>
  <si>
    <t>2941010000</t>
  </si>
  <si>
    <t>リース投資資産[固定]</t>
  </si>
  <si>
    <t>2981010000</t>
  </si>
  <si>
    <t>繰延税金資産[固定]</t>
  </si>
  <si>
    <t>2981020000</t>
  </si>
  <si>
    <t>評価性引当金[固定]</t>
  </si>
  <si>
    <t>2999010000</t>
  </si>
  <si>
    <t>出資金</t>
  </si>
  <si>
    <t>2999030000</t>
  </si>
  <si>
    <t>長期差入保証金</t>
  </si>
  <si>
    <t>2999040000</t>
  </si>
  <si>
    <t>入会金</t>
  </si>
  <si>
    <t>2999050000</t>
  </si>
  <si>
    <t>リサイクル預託金</t>
  </si>
  <si>
    <t>2999060000</t>
  </si>
  <si>
    <t>投資不動産</t>
  </si>
  <si>
    <t>2999070000</t>
  </si>
  <si>
    <t>破産更生債権等</t>
  </si>
  <si>
    <t>2999990000</t>
  </si>
  <si>
    <t>その他の投資等-その他</t>
  </si>
  <si>
    <t>3101010000</t>
  </si>
  <si>
    <t>開発費</t>
  </si>
  <si>
    <t>3101020000</t>
  </si>
  <si>
    <t>株式発行費</t>
  </si>
  <si>
    <t>3101030000</t>
  </si>
  <si>
    <t>社債発行費</t>
  </si>
  <si>
    <t>3101040000</t>
  </si>
  <si>
    <t>創立費</t>
  </si>
  <si>
    <t>3101050000</t>
  </si>
  <si>
    <t>開業準備費</t>
  </si>
  <si>
    <t>4101010000</t>
  </si>
  <si>
    <t>役員報酬</t>
  </si>
  <si>
    <t>4101020000</t>
  </si>
  <si>
    <t>給料</t>
  </si>
  <si>
    <t>4101030000</t>
  </si>
  <si>
    <t>4101040000</t>
  </si>
  <si>
    <t>手当</t>
  </si>
  <si>
    <t>4101050000</t>
  </si>
  <si>
    <t>4101060000</t>
  </si>
  <si>
    <t>4102010000</t>
  </si>
  <si>
    <t>役員退職慰労金</t>
  </si>
  <si>
    <t>4102020000</t>
  </si>
  <si>
    <t>4102030000</t>
  </si>
  <si>
    <t>4102040000</t>
  </si>
  <si>
    <t>4102050000</t>
  </si>
  <si>
    <t>4102060000</t>
  </si>
  <si>
    <t>法定福利費（児童手当拠出金）</t>
  </si>
  <si>
    <t>4102070000</t>
  </si>
  <si>
    <t>4102080000</t>
  </si>
  <si>
    <t>法定福利費（労働災害保険料）</t>
  </si>
  <si>
    <t>4102090000</t>
  </si>
  <si>
    <t>4102100000</t>
  </si>
  <si>
    <t>4102109930</t>
  </si>
  <si>
    <t>厚生福利費-原価振替人件費</t>
  </si>
  <si>
    <t>4102109940</t>
  </si>
  <si>
    <t>厚生福利費-原価振替（法定福利費）</t>
  </si>
  <si>
    <t>4102109950</t>
  </si>
  <si>
    <t>厚生福利費-原価振替（厚生福利費）</t>
  </si>
  <si>
    <t>4111010000</t>
  </si>
  <si>
    <t>売上原価-建設業完成工事原価</t>
  </si>
  <si>
    <t>売上原価-不動産賃貸原価</t>
  </si>
  <si>
    <t>4111019030</t>
  </si>
  <si>
    <t>売上原価-不動産仲介原価</t>
  </si>
  <si>
    <t>4111710000</t>
  </si>
  <si>
    <t>4111720000</t>
  </si>
  <si>
    <t>4121010000</t>
  </si>
  <si>
    <t>4121020000</t>
  </si>
  <si>
    <t>4122010000</t>
  </si>
  <si>
    <t>4123010000</t>
  </si>
  <si>
    <t>不動産賃借料</t>
  </si>
  <si>
    <t>4123020000</t>
  </si>
  <si>
    <t>不動産共益費</t>
  </si>
  <si>
    <t>4123990000</t>
  </si>
  <si>
    <t>4124010000</t>
  </si>
  <si>
    <t>4125010000</t>
  </si>
  <si>
    <t>4126010000</t>
  </si>
  <si>
    <t>4131010000</t>
  </si>
  <si>
    <t>営業関連委託費</t>
  </si>
  <si>
    <t>4131010510</t>
  </si>
  <si>
    <t>業務委託費-営業関連委託費-外部積算費</t>
  </si>
  <si>
    <t>4131010520</t>
  </si>
  <si>
    <t>業務委託費-営業関連委託費-外部設計費</t>
  </si>
  <si>
    <t>4131020000</t>
  </si>
  <si>
    <t>保守費</t>
  </si>
  <si>
    <t>4131030000</t>
  </si>
  <si>
    <t>衛生費</t>
  </si>
  <si>
    <t>4131040000</t>
  </si>
  <si>
    <t>事務管理費</t>
  </si>
  <si>
    <t>4132010000</t>
  </si>
  <si>
    <t>販売手数料</t>
  </si>
  <si>
    <t>4132020000</t>
  </si>
  <si>
    <t>報酬料金</t>
  </si>
  <si>
    <t>4132030000</t>
  </si>
  <si>
    <t>派遣人件費</t>
  </si>
  <si>
    <t>4132040000</t>
  </si>
  <si>
    <t>調査費</t>
  </si>
  <si>
    <t>4132990000</t>
  </si>
  <si>
    <t>4141010000</t>
  </si>
  <si>
    <t>販売促進費</t>
  </si>
  <si>
    <t>4141020000</t>
  </si>
  <si>
    <t>4141030000</t>
  </si>
  <si>
    <t>グループポイント費</t>
  </si>
  <si>
    <t>4142010000</t>
  </si>
  <si>
    <t>4143010000</t>
  </si>
  <si>
    <t>4144010000</t>
  </si>
  <si>
    <t>4145010000</t>
  </si>
  <si>
    <t>貸倒引当金繰入</t>
  </si>
  <si>
    <t>4145020000</t>
  </si>
  <si>
    <t>貸倒損失</t>
  </si>
  <si>
    <t>4146010000</t>
  </si>
  <si>
    <t>出張旅費</t>
  </si>
  <si>
    <t>4146020000</t>
  </si>
  <si>
    <t>通勤費</t>
  </si>
  <si>
    <t>4146990000</t>
  </si>
  <si>
    <t>4147010000</t>
  </si>
  <si>
    <t>4147020000</t>
  </si>
  <si>
    <t>4147030000</t>
  </si>
  <si>
    <t>4147040000</t>
  </si>
  <si>
    <t>車代</t>
  </si>
  <si>
    <t>4148010000</t>
  </si>
  <si>
    <t>厚生施設費</t>
  </si>
  <si>
    <t>4148020000</t>
  </si>
  <si>
    <t>教育研修費</t>
  </si>
  <si>
    <t>4148030000</t>
  </si>
  <si>
    <t>採用費</t>
  </si>
  <si>
    <t>4148040000</t>
  </si>
  <si>
    <t>被服費</t>
  </si>
  <si>
    <t>4151010000</t>
  </si>
  <si>
    <t>4151020000</t>
  </si>
  <si>
    <t>包装費</t>
  </si>
  <si>
    <t>4151030000</t>
  </si>
  <si>
    <t>物流費</t>
  </si>
  <si>
    <t>4151040000</t>
  </si>
  <si>
    <t>固定資産除却費（営業費）</t>
  </si>
  <si>
    <t>4151050000</t>
  </si>
  <si>
    <t>支払利息（営業費）</t>
  </si>
  <si>
    <t>4151900000</t>
  </si>
  <si>
    <t>その他の引当金繰入額</t>
  </si>
  <si>
    <t>4151990000</t>
  </si>
  <si>
    <t>4151990510</t>
  </si>
  <si>
    <t>諸経費-雑費-補償費</t>
  </si>
  <si>
    <t>4151990610</t>
  </si>
  <si>
    <t>諸経費-雑費-取消物件費</t>
  </si>
  <si>
    <t>4151990710</t>
  </si>
  <si>
    <t>諸経費-雑費-労働災害保険料</t>
  </si>
  <si>
    <t>4161010000</t>
  </si>
  <si>
    <t>4171010000</t>
  </si>
  <si>
    <t>4171020000</t>
  </si>
  <si>
    <t>4171030000</t>
  </si>
  <si>
    <t>4171040000</t>
  </si>
  <si>
    <t>4171050000</t>
  </si>
  <si>
    <t>減価償却費-除去債務利息費用分</t>
  </si>
  <si>
    <t>4171060000</t>
  </si>
  <si>
    <t>4171070000</t>
  </si>
  <si>
    <t>4701010000</t>
  </si>
  <si>
    <t>支払利息-金融機関利息</t>
  </si>
  <si>
    <t>4701020000</t>
  </si>
  <si>
    <t>支払利息-社債利息</t>
  </si>
  <si>
    <t>4701990000</t>
  </si>
  <si>
    <t>支払利息-その他</t>
  </si>
  <si>
    <t>4711010000</t>
  </si>
  <si>
    <t>為替差損-手許現金</t>
  </si>
  <si>
    <t>4711020000</t>
  </si>
  <si>
    <t>為替差損-投資活動等</t>
  </si>
  <si>
    <t>4799010000</t>
  </si>
  <si>
    <t>雑支出-繰延資産償却</t>
  </si>
  <si>
    <t>4799020000</t>
  </si>
  <si>
    <t>雑支出-物品売却損</t>
  </si>
  <si>
    <t>4799030000</t>
  </si>
  <si>
    <t>雑支出-社債関係手数料</t>
  </si>
  <si>
    <t>4799040000</t>
  </si>
  <si>
    <t>雑支出-ＣＰ利息</t>
  </si>
  <si>
    <t>4799050000</t>
  </si>
  <si>
    <t>雑支出-減価償却費</t>
  </si>
  <si>
    <t>4799060000</t>
  </si>
  <si>
    <t>雑支出-社債償還損</t>
  </si>
  <si>
    <t>4799070000</t>
  </si>
  <si>
    <t>雑支出-貸倒引当金繰入額</t>
  </si>
  <si>
    <t>4799080000</t>
  </si>
  <si>
    <t>雑支出-貸倒損失</t>
  </si>
  <si>
    <t>4799090000</t>
  </si>
  <si>
    <t>雑支出-生命保険料</t>
  </si>
  <si>
    <t>4799100000</t>
  </si>
  <si>
    <t>雑支出-商品券等回収損失引当金繰入額</t>
  </si>
  <si>
    <t>4799110000</t>
  </si>
  <si>
    <t>雑支出-時効処理費用</t>
  </si>
  <si>
    <t>4799120000</t>
  </si>
  <si>
    <t>雑支出-損害賠償金</t>
  </si>
  <si>
    <t>4799130000</t>
  </si>
  <si>
    <t>雑支出-前期損益修正損</t>
  </si>
  <si>
    <t>4799990000</t>
  </si>
  <si>
    <t>雑支出-その他</t>
  </si>
  <si>
    <t>4801010000</t>
  </si>
  <si>
    <t>特損-固定資産売却損</t>
  </si>
  <si>
    <t>4802010000</t>
  </si>
  <si>
    <t>特損-固定資産除却損</t>
  </si>
  <si>
    <t>4802020000</t>
  </si>
  <si>
    <t>特損-固定資産撤去費</t>
  </si>
  <si>
    <t>4803010000</t>
  </si>
  <si>
    <t>特損-固定資産圧縮損</t>
  </si>
  <si>
    <t>4804010000</t>
  </si>
  <si>
    <t>特損-減損損失-土地</t>
  </si>
  <si>
    <t>4804020000</t>
  </si>
  <si>
    <t>特損-減損損失-建物</t>
  </si>
  <si>
    <t>4804030000</t>
  </si>
  <si>
    <t>特損-減損損失-構築物</t>
  </si>
  <si>
    <t>4804040000</t>
  </si>
  <si>
    <t>特損-減損損失-車両運搬具</t>
  </si>
  <si>
    <t>4804050000</t>
  </si>
  <si>
    <t>特損-減損損失-機械装置</t>
  </si>
  <si>
    <t>4804060000</t>
  </si>
  <si>
    <t>特損-減損損失-工具器具備品</t>
  </si>
  <si>
    <t>4804070000</t>
  </si>
  <si>
    <t>特損-減損損失-リース資産</t>
  </si>
  <si>
    <t>4804110000</t>
  </si>
  <si>
    <t>特損-減損損失-無形固定資産</t>
  </si>
  <si>
    <t>4804120000</t>
  </si>
  <si>
    <t>特損-減損損失-長期前払費用</t>
  </si>
  <si>
    <t>4805010000</t>
  </si>
  <si>
    <t>特損-有価証券売却損</t>
  </si>
  <si>
    <t>4806010000</t>
  </si>
  <si>
    <t>特損-投資有価証券売却損</t>
  </si>
  <si>
    <t>4807010000</t>
  </si>
  <si>
    <t>特損-投資有価証券評価損</t>
  </si>
  <si>
    <t>4808010000</t>
  </si>
  <si>
    <t>特損-会員権評価損-貸倒引当分</t>
  </si>
  <si>
    <t>4809010000</t>
  </si>
  <si>
    <t>特損-会員権評価損-直接減額分</t>
  </si>
  <si>
    <t>4810010000</t>
  </si>
  <si>
    <t>特損-支払補償金</t>
  </si>
  <si>
    <t>4899010000</t>
  </si>
  <si>
    <t>特損-特別退職金</t>
  </si>
  <si>
    <t>4899020000</t>
  </si>
  <si>
    <t>特損-会員権売却損</t>
  </si>
  <si>
    <t>4899030000</t>
  </si>
  <si>
    <t>特損-訴訟関連損失</t>
  </si>
  <si>
    <t>4899990000</t>
  </si>
  <si>
    <t>特損-その他</t>
  </si>
  <si>
    <t>4901010000</t>
  </si>
  <si>
    <t>法人税等（四半期）</t>
  </si>
  <si>
    <t>4901020000</t>
  </si>
  <si>
    <t>法人税等-法人税</t>
  </si>
  <si>
    <t>4901030000</t>
  </si>
  <si>
    <t>法人税等-住民税</t>
  </si>
  <si>
    <t>4901040000</t>
  </si>
  <si>
    <t>法人税等-事業税</t>
  </si>
  <si>
    <t>4901050000</t>
  </si>
  <si>
    <t>過年度法人税住民税等</t>
  </si>
  <si>
    <t>4901060000</t>
  </si>
  <si>
    <t>法人税等-源泉徴収所得税</t>
  </si>
  <si>
    <t>4901070000</t>
  </si>
  <si>
    <t>法人税等-源泉徴収住民税</t>
  </si>
  <si>
    <t>4901080000</t>
  </si>
  <si>
    <t>法人税等-源泉徴収復興特別所得税</t>
  </si>
  <si>
    <t>4902010000</t>
  </si>
  <si>
    <t>法人税等調整額</t>
  </si>
  <si>
    <t>5101010000</t>
  </si>
  <si>
    <t>支払手形</t>
  </si>
  <si>
    <t>5102000000</t>
  </si>
  <si>
    <t>買掛金（統制勘定）</t>
  </si>
  <si>
    <t>5102010000</t>
  </si>
  <si>
    <t>買掛金</t>
  </si>
  <si>
    <t>5111010000</t>
  </si>
  <si>
    <t>短期借入金</t>
  </si>
  <si>
    <t>5111010110</t>
  </si>
  <si>
    <t>短期借入金-京王アカウンティング</t>
  </si>
  <si>
    <t>5111020000</t>
  </si>
  <si>
    <t>１年内長期借入金</t>
  </si>
  <si>
    <t>5112010000</t>
  </si>
  <si>
    <t>１年内償還社債</t>
  </si>
  <si>
    <t>5113010000</t>
  </si>
  <si>
    <t>コマーシャルペーパー</t>
  </si>
  <si>
    <t>5114010000</t>
  </si>
  <si>
    <t>リース債務[流動]</t>
  </si>
  <si>
    <t>未払金（統制勘定）</t>
  </si>
  <si>
    <t>5121000110</t>
  </si>
  <si>
    <t>工事未払金（統制勘定）</t>
  </si>
  <si>
    <t>5121010000</t>
  </si>
  <si>
    <t>未払金-未払配当金</t>
  </si>
  <si>
    <t>5121990000</t>
  </si>
  <si>
    <t>未払金-その他</t>
  </si>
  <si>
    <t>5121990410</t>
  </si>
  <si>
    <t>未払金-その他-工事未払金仮完成</t>
  </si>
  <si>
    <t>5121990420</t>
  </si>
  <si>
    <t>未払金-その他-決算工事未払金</t>
  </si>
  <si>
    <t>5121990430</t>
  </si>
  <si>
    <t>未払金-その他-労災保険</t>
  </si>
  <si>
    <t>5121990440</t>
  </si>
  <si>
    <t>未払金-その他-決算未払金</t>
  </si>
  <si>
    <t>5122010000</t>
  </si>
  <si>
    <t>未払費用-人件費</t>
  </si>
  <si>
    <t>5122020000</t>
  </si>
  <si>
    <t>未払費用-未払利息</t>
  </si>
  <si>
    <t>5122990000</t>
  </si>
  <si>
    <t>未払費用-その他</t>
  </si>
  <si>
    <t>5122990310</t>
  </si>
  <si>
    <t>未払費用-その他-決算未払費用</t>
  </si>
  <si>
    <t>5131010000</t>
  </si>
  <si>
    <t>預り金-所得税</t>
  </si>
  <si>
    <t>5131020000</t>
  </si>
  <si>
    <t>預り金-地方税</t>
  </si>
  <si>
    <t>5131030000</t>
  </si>
  <si>
    <t>預り金-労働保険料</t>
  </si>
  <si>
    <t>5131040000</t>
  </si>
  <si>
    <t>預り金-健康保険料</t>
  </si>
  <si>
    <t>5131050000</t>
  </si>
  <si>
    <t>預り金-介護保険料</t>
  </si>
  <si>
    <t>5131060000</t>
  </si>
  <si>
    <t>預り金-厚生年金保険料</t>
  </si>
  <si>
    <t>5131070000</t>
  </si>
  <si>
    <t>預り金-共済組合費</t>
  </si>
  <si>
    <t>5131080000</t>
  </si>
  <si>
    <t>預り金-持株会</t>
  </si>
  <si>
    <t>5131090000</t>
  </si>
  <si>
    <t>預り金-互助会費</t>
  </si>
  <si>
    <t>5131100000</t>
  </si>
  <si>
    <t>預り金-財形貯蓄</t>
  </si>
  <si>
    <t>5131110000</t>
  </si>
  <si>
    <t>預り金-生命保険料</t>
  </si>
  <si>
    <t>5131990000</t>
  </si>
  <si>
    <t>預り金-人件費-その他</t>
  </si>
  <si>
    <t>5132010000</t>
  </si>
  <si>
    <t>預り金-源泉所得税</t>
  </si>
  <si>
    <t>5132020000</t>
  </si>
  <si>
    <t>預り金-収入仮勘定</t>
  </si>
  <si>
    <t>5132030000</t>
  </si>
  <si>
    <t>預り金-売却益特別勘定</t>
  </si>
  <si>
    <t>5132990000</t>
  </si>
  <si>
    <t>預り金-その他</t>
  </si>
  <si>
    <t>5132992110</t>
  </si>
  <si>
    <t>預り金-その他-安全協力会費</t>
  </si>
  <si>
    <t>預り金-その他-協力会社</t>
  </si>
  <si>
    <t>5132992310</t>
  </si>
  <si>
    <t>預り金-その他-JV出資金入金</t>
  </si>
  <si>
    <t>5132992320</t>
  </si>
  <si>
    <t>預り金-その他-JV取下入金</t>
  </si>
  <si>
    <t>5141010000</t>
  </si>
  <si>
    <t>仮受消費税等</t>
  </si>
  <si>
    <t>5142010000</t>
  </si>
  <si>
    <t>前受収益</t>
  </si>
  <si>
    <t>5143010000</t>
  </si>
  <si>
    <t>前受金</t>
  </si>
  <si>
    <t>5143010710</t>
  </si>
  <si>
    <t>未成工事受入金</t>
  </si>
  <si>
    <t>5143020000</t>
  </si>
  <si>
    <t>前受金-商品券</t>
  </si>
  <si>
    <t>5144010000</t>
  </si>
  <si>
    <t>仮受金</t>
  </si>
  <si>
    <t>5151010000</t>
  </si>
  <si>
    <t>貸倒引当金[流動]</t>
  </si>
  <si>
    <t>5152010000</t>
  </si>
  <si>
    <t>5159010000</t>
  </si>
  <si>
    <t>グループポイント引当金</t>
  </si>
  <si>
    <t>5159020000</t>
  </si>
  <si>
    <t>商品券等回収損失引当金</t>
  </si>
  <si>
    <t>5159990000</t>
  </si>
  <si>
    <t>その他の引当金[流動]</t>
  </si>
  <si>
    <t>5159990130</t>
  </si>
  <si>
    <t>受注工事損失引当金</t>
  </si>
  <si>
    <t>5159990140</t>
  </si>
  <si>
    <t>完成工事補償引当金</t>
  </si>
  <si>
    <t>5161010000</t>
  </si>
  <si>
    <t>資産除去債務[流動]</t>
  </si>
  <si>
    <t>5162010000</t>
  </si>
  <si>
    <t>減価償却累計額（予算）</t>
  </si>
  <si>
    <t>5163010000</t>
  </si>
  <si>
    <t>リース資産減損勘定[流動]</t>
  </si>
  <si>
    <t>5171010000</t>
  </si>
  <si>
    <t>未払消費税等</t>
  </si>
  <si>
    <t>5172010000</t>
  </si>
  <si>
    <t>未払法人税等（四半期）</t>
  </si>
  <si>
    <t>5172020000</t>
  </si>
  <si>
    <t>未払法人税</t>
  </si>
  <si>
    <t>5172030000</t>
  </si>
  <si>
    <t>未払住民税</t>
  </si>
  <si>
    <t>5172040000</t>
  </si>
  <si>
    <t>未払事業税</t>
  </si>
  <si>
    <t>5172050000</t>
  </si>
  <si>
    <t>未払事業税(外形）</t>
  </si>
  <si>
    <t>5181010000</t>
  </si>
  <si>
    <t>繰延税金負債[流動]</t>
  </si>
  <si>
    <t>5199990000</t>
  </si>
  <si>
    <t>その他の流動負債</t>
  </si>
  <si>
    <t>6101010000</t>
  </si>
  <si>
    <t>社債</t>
  </si>
  <si>
    <t>6102010000</t>
  </si>
  <si>
    <t>長期借入金</t>
  </si>
  <si>
    <t>6103010000</t>
  </si>
  <si>
    <t>リース債務[固定]</t>
  </si>
  <si>
    <t>6111010000</t>
  </si>
  <si>
    <t>退職給付引当金</t>
  </si>
  <si>
    <t>6121010000</t>
  </si>
  <si>
    <t>貸倒引当金-貸倒懸念債権</t>
  </si>
  <si>
    <t>6121020000</t>
  </si>
  <si>
    <t>貸倒引当金-ゴルフ会員権</t>
  </si>
  <si>
    <t>6129990000</t>
  </si>
  <si>
    <t>その他の引当金[固定]</t>
  </si>
  <si>
    <t>6131010000</t>
  </si>
  <si>
    <t>資産除去債務[固定]</t>
  </si>
  <si>
    <t>6141020000</t>
  </si>
  <si>
    <t>償却累計額-建物</t>
  </si>
  <si>
    <t>6141030000</t>
  </si>
  <si>
    <t>償却累計額-構築物</t>
  </si>
  <si>
    <t>6141040000</t>
  </si>
  <si>
    <t>償却累計額-車両運搬具</t>
  </si>
  <si>
    <t>6141050000</t>
  </si>
  <si>
    <t>償却累計額-機械装置</t>
  </si>
  <si>
    <t>6141060000</t>
  </si>
  <si>
    <t>償却累計額-工具器具備品</t>
  </si>
  <si>
    <t>6141070000</t>
  </si>
  <si>
    <t>償却累計額-リース資産</t>
  </si>
  <si>
    <t>6151020000</t>
  </si>
  <si>
    <t>減損累計額-建物</t>
  </si>
  <si>
    <t>6151030000</t>
  </si>
  <si>
    <t>減損累計額-構築物</t>
  </si>
  <si>
    <t>6151040000</t>
  </si>
  <si>
    <t>減損累計額-車両運搬具</t>
  </si>
  <si>
    <t>6151050000</t>
  </si>
  <si>
    <t>減損累計額-機械装置</t>
  </si>
  <si>
    <t>6151060000</t>
  </si>
  <si>
    <t>減損累計額-工具器具備品</t>
  </si>
  <si>
    <t>6151070000</t>
  </si>
  <si>
    <t>減損累計額-リース資産</t>
  </si>
  <si>
    <t>6161010000</t>
  </si>
  <si>
    <t>リース資産減損勘定[固定]</t>
  </si>
  <si>
    <t>6181010000</t>
  </si>
  <si>
    <t>繰延税金負債[固定]</t>
  </si>
  <si>
    <t>6199010000</t>
  </si>
  <si>
    <t>長期預り保証金</t>
  </si>
  <si>
    <t>6199020000</t>
  </si>
  <si>
    <t>長期未払金</t>
  </si>
  <si>
    <t>6199030000</t>
  </si>
  <si>
    <t>他固負-退職慰労金</t>
  </si>
  <si>
    <t>6199990000</t>
  </si>
  <si>
    <t>他固負-その他</t>
  </si>
  <si>
    <t>7101010000</t>
  </si>
  <si>
    <t>資本金</t>
  </si>
  <si>
    <t>7201010000</t>
  </si>
  <si>
    <t>資本準備金</t>
  </si>
  <si>
    <t>7299010000</t>
  </si>
  <si>
    <t>その他資本剰余金</t>
  </si>
  <si>
    <t>7301010000</t>
  </si>
  <si>
    <t>利益準備金</t>
  </si>
  <si>
    <t>7399010000</t>
  </si>
  <si>
    <t>利益剰余金-固定資産圧縮積立金</t>
  </si>
  <si>
    <t>7399020000</t>
  </si>
  <si>
    <t>利益剰余金-特別償却積立金</t>
  </si>
  <si>
    <t>7399030000</t>
  </si>
  <si>
    <t>利益剰余金-別途積立金</t>
  </si>
  <si>
    <t>7399040000</t>
  </si>
  <si>
    <t>利益剰余金-繰越利益剰余金</t>
  </si>
  <si>
    <t>7401010000</t>
  </si>
  <si>
    <t>自己株式</t>
  </si>
  <si>
    <t>7901010000</t>
  </si>
  <si>
    <t>その他有価証券評価差額金</t>
  </si>
  <si>
    <t>8101010000</t>
  </si>
  <si>
    <t>営業収益</t>
  </si>
  <si>
    <t>8170011000</t>
  </si>
  <si>
    <t>営業収益-建設業完成工事高</t>
  </si>
  <si>
    <t>8170012000</t>
  </si>
  <si>
    <t>営業収益-不動産賃貸売上高</t>
  </si>
  <si>
    <t>8170013000</t>
  </si>
  <si>
    <t>営業収益-不動産仲介売上高</t>
  </si>
  <si>
    <t>8170019000</t>
  </si>
  <si>
    <t>営業収益-雑収入</t>
  </si>
  <si>
    <t>8701010000</t>
  </si>
  <si>
    <t>受取配当金</t>
  </si>
  <si>
    <t>受取利息</t>
  </si>
  <si>
    <t>8711010000</t>
  </si>
  <si>
    <t>為替差益-手許現金</t>
  </si>
  <si>
    <t>8711020000</t>
  </si>
  <si>
    <t>為替差益-投資活動等</t>
  </si>
  <si>
    <t>8799010000</t>
  </si>
  <si>
    <t>営業外雑収入-受取保険金</t>
  </si>
  <si>
    <t>8799020000</t>
  </si>
  <si>
    <t>営業外雑収入-物品売却益</t>
  </si>
  <si>
    <t>8799030000</t>
  </si>
  <si>
    <t>営業外雑収入-保険事務取扱手数料</t>
  </si>
  <si>
    <t>8799040000</t>
  </si>
  <si>
    <t>営業外雑収入-租税公課還付金</t>
  </si>
  <si>
    <t>8799050000</t>
  </si>
  <si>
    <t>営業外雑収入-不動産賃貸料</t>
  </si>
  <si>
    <t>8799060000</t>
  </si>
  <si>
    <t>営業外雑収入-業務受託料</t>
  </si>
  <si>
    <t>8799070000</t>
  </si>
  <si>
    <t>営業外雑収入-受託工事精算益</t>
  </si>
  <si>
    <t>8799080000</t>
  </si>
  <si>
    <t>営業外雑収入-保険配当金</t>
  </si>
  <si>
    <t>8799090000</t>
  </si>
  <si>
    <t>営業外雑収入-助成金</t>
  </si>
  <si>
    <t>8799100000</t>
  </si>
  <si>
    <t>営業外雑収入-時効収益</t>
  </si>
  <si>
    <t>8799110000</t>
  </si>
  <si>
    <t>営業外雑収入-前期損益修正益</t>
  </si>
  <si>
    <t>営業外雑収入-その他</t>
  </si>
  <si>
    <t>8799990310</t>
  </si>
  <si>
    <t>営業外雑収入-社員貸付金利息</t>
  </si>
  <si>
    <t>8801010000</t>
  </si>
  <si>
    <t>特利-固定資産売却益</t>
  </si>
  <si>
    <t>8802010000</t>
  </si>
  <si>
    <t>特利-有価証券売却益</t>
  </si>
  <si>
    <t>8803010000</t>
  </si>
  <si>
    <t>特利-投資有価証券売却益</t>
  </si>
  <si>
    <t>8804010000</t>
  </si>
  <si>
    <t>特利-投資有価証券受贈益</t>
  </si>
  <si>
    <t>8805010000</t>
  </si>
  <si>
    <t>特利-会員権売却益</t>
  </si>
  <si>
    <t>8811010000</t>
  </si>
  <si>
    <t>特利-工事負担金等受入額</t>
  </si>
  <si>
    <t>8812010000</t>
  </si>
  <si>
    <t>特利-国庫補助金受入額</t>
  </si>
  <si>
    <t>8813010000</t>
  </si>
  <si>
    <t>特利-固定資産受贈益</t>
  </si>
  <si>
    <t>8814010000</t>
  </si>
  <si>
    <t>特利-受取補償金</t>
  </si>
  <si>
    <t>8815010000</t>
  </si>
  <si>
    <t>特利-引当金取崩額</t>
  </si>
  <si>
    <t>8816010000</t>
  </si>
  <si>
    <t>特利-償却債権取立益</t>
  </si>
  <si>
    <t>8899990000</t>
  </si>
  <si>
    <t>特利-その他</t>
  </si>
  <si>
    <t>A001010000</t>
  </si>
  <si>
    <t>支払請求仮勘定</t>
  </si>
  <si>
    <t>A002010000</t>
  </si>
  <si>
    <t>差額調整勘定</t>
  </si>
  <si>
    <t>A003010000</t>
  </si>
  <si>
    <t>受取手形仮勘定</t>
  </si>
  <si>
    <t>A004010000</t>
  </si>
  <si>
    <t>銀行仮勘定</t>
  </si>
  <si>
    <t>A005010000</t>
  </si>
  <si>
    <t>入庫請求仮勘定（購買）</t>
  </si>
  <si>
    <t>A005010100</t>
  </si>
  <si>
    <t>請求仮勘定（販管費相当）</t>
  </si>
  <si>
    <t>A006010000</t>
  </si>
  <si>
    <t>入庫請求仮勘定（工事）</t>
  </si>
  <si>
    <t>A006010100</t>
  </si>
  <si>
    <t>請求仮勘定（未成工事支出金相当）</t>
  </si>
  <si>
    <t>A007010000</t>
  </si>
  <si>
    <t>売却仮勘定</t>
  </si>
  <si>
    <t>A008010000</t>
  </si>
  <si>
    <t>明細分割仮勘定</t>
  </si>
  <si>
    <t>A009010000</t>
  </si>
  <si>
    <t>EBS連携仮勘定</t>
  </si>
  <si>
    <t>A010010000</t>
  </si>
  <si>
    <t>振替仮勘定</t>
  </si>
  <si>
    <t>A011010000</t>
  </si>
  <si>
    <t>手形仮受金</t>
  </si>
  <si>
    <t>JIN0010000</t>
  </si>
  <si>
    <t>配賦基準勘定</t>
  </si>
  <si>
    <t>未成工事相当原価</t>
  </si>
  <si>
    <t>未成工事相当原価付替</t>
  </si>
  <si>
    <t>ZBS0000000</t>
  </si>
  <si>
    <t>移行仮勘定（BS）</t>
  </si>
  <si>
    <t>ZPL0000000</t>
  </si>
  <si>
    <t>移行仮勘定（PL）</t>
  </si>
  <si>
    <t>税抜金額（円）</t>
  </si>
  <si>
    <t>請求金額　小計　（消費税８％）</t>
  </si>
  <si>
    <t>税抜金額</t>
    <phoneticPr fontId="3"/>
  </si>
  <si>
    <t>税込金額</t>
    <phoneticPr fontId="3"/>
  </si>
  <si>
    <t>識字用</t>
    <rPh sb="0" eb="3">
      <t>シキジヨウ</t>
    </rPh>
    <phoneticPr fontId="3"/>
  </si>
  <si>
    <t>消費税額</t>
    <phoneticPr fontId="3"/>
  </si>
  <si>
    <t>請求金額　小計　（消費税１０％）</t>
    <phoneticPr fontId="3"/>
  </si>
  <si>
    <t>請求金額　合計</t>
    <phoneticPr fontId="8"/>
  </si>
  <si>
    <t>京王建設株式会社　御中</t>
    <rPh sb="0" eb="4">
      <t>ケイオウケンセツ</t>
    </rPh>
    <rPh sb="4" eb="8">
      <t>カブシキガイシャ</t>
    </rPh>
    <rPh sb="9" eb="11">
      <t>オンチュウ</t>
    </rPh>
    <phoneticPr fontId="3"/>
  </si>
  <si>
    <t>請　求　書</t>
    <rPh sb="0" eb="1">
      <t>ショウ</t>
    </rPh>
    <rPh sb="2" eb="3">
      <t>モトム</t>
    </rPh>
    <rPh sb="4" eb="5">
      <t>ショ</t>
    </rPh>
    <phoneticPr fontId="3"/>
  </si>
  <si>
    <t>FORM 01</t>
    <phoneticPr fontId="3"/>
  </si>
  <si>
    <t>工事コード</t>
    <rPh sb="0" eb="2">
      <t>コウジ</t>
    </rPh>
    <phoneticPr fontId="3"/>
  </si>
  <si>
    <t>注文番号</t>
    <rPh sb="0" eb="4">
      <t>チュウモンバンゴウ</t>
    </rPh>
    <phoneticPr fontId="3"/>
  </si>
  <si>
    <t>取引先コード（英数字10桁）</t>
    <rPh sb="0" eb="3">
      <t>トリヒキサキ</t>
    </rPh>
    <rPh sb="7" eb="10">
      <t>エイスウジ</t>
    </rPh>
    <rPh sb="12" eb="13">
      <t>ケタ</t>
    </rPh>
    <phoneticPr fontId="3"/>
  </si>
  <si>
    <t>工事件名</t>
    <rPh sb="0" eb="4">
      <t>コウジケンメイ</t>
    </rPh>
    <phoneticPr fontId="3"/>
  </si>
  <si>
    <t>請求金額（税込）</t>
    <rPh sb="0" eb="4">
      <t>セイキュウキンガク</t>
    </rPh>
    <rPh sb="5" eb="7">
      <t>ゼイコ</t>
    </rPh>
    <phoneticPr fontId="3"/>
  </si>
  <si>
    <t>円</t>
    <rPh sb="0" eb="1">
      <t>エン</t>
    </rPh>
    <phoneticPr fontId="3"/>
  </si>
  <si>
    <t>請求年月日（西暦）</t>
    <rPh sb="0" eb="5">
      <t>セイキュウネンガッピ</t>
    </rPh>
    <rPh sb="6" eb="8">
      <t>セイレキ</t>
    </rPh>
    <phoneticPr fontId="3"/>
  </si>
  <si>
    <t>うち法定福利費（税抜）</t>
    <rPh sb="2" eb="4">
      <t>ホウテイ</t>
    </rPh>
    <rPh sb="4" eb="7">
      <t>フクリヒ</t>
    </rPh>
    <rPh sb="8" eb="10">
      <t>ゼイヌキ</t>
    </rPh>
    <phoneticPr fontId="3"/>
  </si>
  <si>
    <t>適格請求書発行事業者（ハイフン無）</t>
    <rPh sb="0" eb="2">
      <t>テキカク</t>
    </rPh>
    <rPh sb="2" eb="5">
      <t>セイキュウショ</t>
    </rPh>
    <rPh sb="5" eb="7">
      <t>ハッコウ</t>
    </rPh>
    <rPh sb="7" eb="10">
      <t>ジギョウシャ</t>
    </rPh>
    <rPh sb="15" eb="16">
      <t>ム</t>
    </rPh>
    <phoneticPr fontId="3"/>
  </si>
  <si>
    <t>請求金額内訳（円）</t>
    <rPh sb="0" eb="4">
      <t>セイキュウキンガク</t>
    </rPh>
    <rPh sb="4" eb="6">
      <t>ウチワケ</t>
    </rPh>
    <rPh sb="7" eb="8">
      <t>エン</t>
    </rPh>
    <phoneticPr fontId="3"/>
  </si>
  <si>
    <t>10%対象</t>
    <rPh sb="3" eb="5">
      <t>タイショウ</t>
    </rPh>
    <phoneticPr fontId="3"/>
  </si>
  <si>
    <t>8%対象</t>
    <rPh sb="2" eb="4">
      <t>タイショウ</t>
    </rPh>
    <phoneticPr fontId="3"/>
  </si>
  <si>
    <t>合計</t>
    <rPh sb="0" eb="2">
      <t>ゴウケイ</t>
    </rPh>
    <phoneticPr fontId="3"/>
  </si>
  <si>
    <t>工事金額（税抜）</t>
    <rPh sb="0" eb="4">
      <t>コウジキンガク</t>
    </rPh>
    <rPh sb="5" eb="7">
      <t>ゼイヌ</t>
    </rPh>
    <phoneticPr fontId="3"/>
  </si>
  <si>
    <t>消費税額</t>
    <rPh sb="0" eb="4">
      <t>ショウヒゼイガク</t>
    </rPh>
    <phoneticPr fontId="3"/>
  </si>
  <si>
    <t>出来高請求種別</t>
    <rPh sb="0" eb="3">
      <t>デキダカ</t>
    </rPh>
    <rPh sb="3" eb="5">
      <t>セイキュウ</t>
    </rPh>
    <rPh sb="5" eb="7">
      <t>シュベツ</t>
    </rPh>
    <phoneticPr fontId="3"/>
  </si>
  <si>
    <t>※該当項目に○印を記入してください。出来高請求の回数（第　回）を記入してください。</t>
    <rPh sb="1" eb="5">
      <t>ガイトウコウモク</t>
    </rPh>
    <rPh sb="7" eb="8">
      <t>イン</t>
    </rPh>
    <rPh sb="9" eb="11">
      <t>キニュウ</t>
    </rPh>
    <rPh sb="18" eb="21">
      <t>デキダカ</t>
    </rPh>
    <rPh sb="21" eb="23">
      <t>セイキュウ</t>
    </rPh>
    <rPh sb="24" eb="26">
      <t>カイスウ</t>
    </rPh>
    <rPh sb="27" eb="28">
      <t>ダイ</t>
    </rPh>
    <rPh sb="29" eb="30">
      <t>カイ</t>
    </rPh>
    <rPh sb="32" eb="34">
      <t>キニュウ</t>
    </rPh>
    <phoneticPr fontId="3"/>
  </si>
  <si>
    <t>　</t>
  </si>
  <si>
    <t>（第</t>
    <rPh sb="1" eb="2">
      <t>ダイ</t>
    </rPh>
    <phoneticPr fontId="3"/>
  </si>
  <si>
    <t>回）</t>
    <rPh sb="0" eb="1">
      <t>カイ</t>
    </rPh>
    <phoneticPr fontId="3"/>
  </si>
  <si>
    <t>出来高請求状況（円）</t>
    <rPh sb="0" eb="5">
      <t>デキダカセイキュウ</t>
    </rPh>
    <rPh sb="5" eb="7">
      <t>ジョウキョウ</t>
    </rPh>
    <phoneticPr fontId="3"/>
  </si>
  <si>
    <t>契約金額</t>
    <phoneticPr fontId="3"/>
  </si>
  <si>
    <t>前回迄請求金額</t>
    <phoneticPr fontId="3"/>
  </si>
  <si>
    <t>今回請求金額</t>
    <phoneticPr fontId="3"/>
  </si>
  <si>
    <t>残額</t>
    <phoneticPr fontId="3"/>
  </si>
  <si>
    <t>工事金額（税抜）</t>
  </si>
  <si>
    <t>合　　計</t>
    <phoneticPr fontId="3"/>
  </si>
  <si>
    <t>備考</t>
    <rPh sb="0" eb="2">
      <t>ビコウ</t>
    </rPh>
    <phoneticPr fontId="3"/>
  </si>
  <si>
    <t>京王建設株式会社</t>
    <rPh sb="0" eb="6">
      <t>ケイオウケンセツカブシキ</t>
    </rPh>
    <rPh sb="6" eb="8">
      <t>カイシャ</t>
    </rPh>
    <phoneticPr fontId="3"/>
  </si>
  <si>
    <t>遣方．墨出費</t>
  </si>
  <si>
    <t>片付．清掃費</t>
  </si>
  <si>
    <t>住所・会社名・代表者名・連絡先</t>
    <rPh sb="0" eb="2">
      <t>ジュウショ</t>
    </rPh>
    <rPh sb="3" eb="6">
      <t>カイシャメイ</t>
    </rPh>
    <rPh sb="7" eb="10">
      <t>ダイヒョウシャ</t>
    </rPh>
    <rPh sb="10" eb="11">
      <t>メイ</t>
    </rPh>
    <rPh sb="12" eb="15">
      <t>レンラクサキ</t>
    </rPh>
    <phoneticPr fontId="3"/>
  </si>
  <si>
    <t>取極請求　工種別内訳書（建築本部用）</t>
    <rPh sb="0" eb="2">
      <t>トリキ</t>
    </rPh>
    <rPh sb="2" eb="4">
      <t>セイキュウ</t>
    </rPh>
    <rPh sb="5" eb="8">
      <t>コウシュベツ</t>
    </rPh>
    <rPh sb="8" eb="11">
      <t>ウチワケショ</t>
    </rPh>
    <rPh sb="12" eb="14">
      <t>ケンチク</t>
    </rPh>
    <rPh sb="14" eb="16">
      <t>ホンブ</t>
    </rPh>
    <rPh sb="16" eb="17">
      <t>ヨウ</t>
    </rPh>
    <phoneticPr fontId="3"/>
  </si>
  <si>
    <t>所長等</t>
    <rPh sb="0" eb="2">
      <t>ショチョウ</t>
    </rPh>
    <rPh sb="2" eb="3">
      <t>トウ</t>
    </rPh>
    <phoneticPr fontId="3"/>
  </si>
  <si>
    <t>部署長</t>
    <rPh sb="0" eb="3">
      <t>ブショチョウ</t>
    </rPh>
    <phoneticPr fontId="3"/>
  </si>
  <si>
    <t>（第</t>
    <phoneticPr fontId="28"/>
  </si>
  <si>
    <t>回）</t>
    <phoneticPr fontId="28"/>
  </si>
  <si>
    <t>取引先コード
（英数字10桁）</t>
    <rPh sb="0" eb="2">
      <t>トリヒキ</t>
    </rPh>
    <rPh sb="2" eb="3">
      <t>サキ</t>
    </rPh>
    <rPh sb="8" eb="11">
      <t>エイスウジ</t>
    </rPh>
    <rPh sb="13" eb="14">
      <t>ケタ</t>
    </rPh>
    <phoneticPr fontId="28"/>
  </si>
  <si>
    <t>工事件名</t>
    <rPh sb="0" eb="2">
      <t>コウジ</t>
    </rPh>
    <rPh sb="2" eb="4">
      <t>ケンメイ</t>
    </rPh>
    <phoneticPr fontId="28"/>
  </si>
  <si>
    <t>会社名</t>
    <rPh sb="0" eb="3">
      <t>カイシャメイ</t>
    </rPh>
    <phoneticPr fontId="28"/>
  </si>
  <si>
    <t>NO</t>
    <phoneticPr fontId="28"/>
  </si>
  <si>
    <t>工種コード</t>
    <rPh sb="0" eb="2">
      <t>コウシュ</t>
    </rPh>
    <phoneticPr fontId="28"/>
  </si>
  <si>
    <t>工　種　名</t>
    <phoneticPr fontId="28"/>
  </si>
  <si>
    <t>内　　訳</t>
    <rPh sb="0" eb="1">
      <t>ウチ</t>
    </rPh>
    <rPh sb="3" eb="4">
      <t>ヤク</t>
    </rPh>
    <phoneticPr fontId="28"/>
  </si>
  <si>
    <t>単位</t>
    <rPh sb="0" eb="2">
      <t>タンイ</t>
    </rPh>
    <phoneticPr fontId="28"/>
  </si>
  <si>
    <t>数量</t>
    <rPh sb="0" eb="2">
      <t>スウリョウ</t>
    </rPh>
    <phoneticPr fontId="28"/>
  </si>
  <si>
    <t>単価</t>
    <rPh sb="0" eb="2">
      <t>タンカ</t>
    </rPh>
    <phoneticPr fontId="28"/>
  </si>
  <si>
    <t>契約金額
（税抜）</t>
    <rPh sb="0" eb="2">
      <t>ケイヤク</t>
    </rPh>
    <rPh sb="2" eb="4">
      <t>キンガク</t>
    </rPh>
    <rPh sb="6" eb="7">
      <t>ゼイ</t>
    </rPh>
    <rPh sb="7" eb="8">
      <t>ヌ</t>
    </rPh>
    <phoneticPr fontId="28"/>
  </si>
  <si>
    <t>前回迄出来高金額
（税抜）</t>
    <rPh sb="0" eb="2">
      <t>ゼンカイ</t>
    </rPh>
    <rPh sb="2" eb="3">
      <t>マデ</t>
    </rPh>
    <rPh sb="3" eb="6">
      <t>デキダカ</t>
    </rPh>
    <rPh sb="6" eb="8">
      <t>キンガク</t>
    </rPh>
    <rPh sb="10" eb="11">
      <t>ゼイ</t>
    </rPh>
    <rPh sb="11" eb="12">
      <t>ヌ</t>
    </rPh>
    <phoneticPr fontId="28"/>
  </si>
  <si>
    <t>今回出来高金額
（税抜）</t>
    <rPh sb="0" eb="2">
      <t>コンカイ</t>
    </rPh>
    <rPh sb="2" eb="5">
      <t>デキダカ</t>
    </rPh>
    <rPh sb="5" eb="7">
      <t>キンガク</t>
    </rPh>
    <rPh sb="9" eb="10">
      <t>ゼイ</t>
    </rPh>
    <rPh sb="10" eb="11">
      <t>ヌ</t>
    </rPh>
    <phoneticPr fontId="28"/>
  </si>
  <si>
    <t>累計出来高金額
（税抜）</t>
    <rPh sb="0" eb="2">
      <t>ルイケイ</t>
    </rPh>
    <rPh sb="2" eb="5">
      <t>デキダカ</t>
    </rPh>
    <rPh sb="5" eb="7">
      <t>キンガク</t>
    </rPh>
    <rPh sb="9" eb="10">
      <t>ゼイ</t>
    </rPh>
    <rPh sb="10" eb="11">
      <t>ヌ</t>
    </rPh>
    <phoneticPr fontId="28"/>
  </si>
  <si>
    <t>残額
（税抜）</t>
    <rPh sb="0" eb="2">
      <t>ザンガク</t>
    </rPh>
    <rPh sb="4" eb="5">
      <t>ゼイ</t>
    </rPh>
    <rPh sb="5" eb="6">
      <t>ヌ</t>
    </rPh>
    <phoneticPr fontId="28"/>
  </si>
  <si>
    <t>出来高金額</t>
    <rPh sb="0" eb="3">
      <t>デキダカ</t>
    </rPh>
    <rPh sb="3" eb="5">
      <t>キンガク</t>
    </rPh>
    <phoneticPr fontId="28"/>
  </si>
  <si>
    <t>注文番号
（数字10桁）</t>
    <rPh sb="0" eb="2">
      <t>チュウモン</t>
    </rPh>
    <rPh sb="2" eb="4">
      <t>バンゴウ</t>
    </rPh>
    <rPh sb="6" eb="8">
      <t>スウジ</t>
    </rPh>
    <rPh sb="10" eb="11">
      <t>ケタ</t>
    </rPh>
    <phoneticPr fontId="28"/>
  </si>
  <si>
    <t>工事コード
(英数字12桁)</t>
    <rPh sb="0" eb="2">
      <t>コウジ</t>
    </rPh>
    <rPh sb="7" eb="10">
      <t>エイスウジ</t>
    </rPh>
    <rPh sb="12" eb="13">
      <t>ケタ</t>
    </rPh>
    <phoneticPr fontId="28"/>
  </si>
  <si>
    <t>更新年月日</t>
    <rPh sb="0" eb="2">
      <t>コウシン</t>
    </rPh>
    <rPh sb="2" eb="5">
      <t>ネンガッピ</t>
    </rPh>
    <phoneticPr fontId="20"/>
  </si>
  <si>
    <t>MM</t>
    <phoneticPr fontId="20"/>
  </si>
  <si>
    <t>デベ指定コストオン工事</t>
    <phoneticPr fontId="20"/>
  </si>
  <si>
    <t>U01</t>
    <phoneticPr fontId="8"/>
  </si>
  <si>
    <t>固定遺産</t>
    <rPh sb="0" eb="2">
      <t>コテイ</t>
    </rPh>
    <rPh sb="2" eb="4">
      <t>イサン</t>
    </rPh>
    <phoneticPr fontId="8"/>
  </si>
  <si>
    <t>U02</t>
    <phoneticPr fontId="8"/>
  </si>
  <si>
    <t>固定資産</t>
    <rPh sb="0" eb="4">
      <t>コテイシサン</t>
    </rPh>
    <phoneticPr fontId="8"/>
  </si>
  <si>
    <t>U03</t>
    <phoneticPr fontId="8"/>
  </si>
  <si>
    <t>U04</t>
    <phoneticPr fontId="8"/>
  </si>
  <si>
    <t xml:space="preserve"> 出 来 高 査 定 調 書 </t>
    <phoneticPr fontId="3"/>
  </si>
  <si>
    <t>0000000270</t>
    <phoneticPr fontId="3"/>
  </si>
  <si>
    <t>業務委託費</t>
    <rPh sb="0" eb="4">
      <t>ギョウ</t>
    </rPh>
    <phoneticPr fontId="3"/>
  </si>
  <si>
    <t>現場人件費→業務委託費</t>
    <rPh sb="6" eb="11">
      <t>ギョウムイタクヒ</t>
    </rPh>
    <phoneticPr fontId="3"/>
  </si>
  <si>
    <t>不・非課税対象</t>
    <rPh sb="0" eb="1">
      <t>フ</t>
    </rPh>
    <rPh sb="2" eb="7">
      <t>ヒカゼイタイショウ</t>
    </rPh>
    <phoneticPr fontId="3"/>
  </si>
  <si>
    <t>請求金額　小計　（不・非課税）</t>
    <rPh sb="9" eb="10">
      <t>フ</t>
    </rPh>
    <phoneticPr fontId="3"/>
  </si>
  <si>
    <t>税コードマスタ</t>
    <phoneticPr fontId="25"/>
  </si>
  <si>
    <t>10</t>
    <phoneticPr fontId="25"/>
  </si>
  <si>
    <t>12</t>
    <phoneticPr fontId="25"/>
  </si>
  <si>
    <t>13</t>
    <phoneticPr fontId="25"/>
  </si>
  <si>
    <t>14</t>
    <phoneticPr fontId="25"/>
  </si>
  <si>
    <t>16</t>
    <phoneticPr fontId="25"/>
  </si>
  <si>
    <t>19</t>
  </si>
  <si>
    <t>20</t>
  </si>
  <si>
    <t>29</t>
  </si>
  <si>
    <t>30</t>
  </si>
  <si>
    <t>32</t>
  </si>
  <si>
    <t>33</t>
  </si>
  <si>
    <t>34</t>
  </si>
  <si>
    <t>35</t>
    <phoneticPr fontId="25"/>
  </si>
  <si>
    <t>36</t>
    <phoneticPr fontId="25"/>
  </si>
  <si>
    <t>37</t>
    <phoneticPr fontId="25"/>
  </si>
  <si>
    <t>39</t>
  </si>
  <si>
    <t>40</t>
  </si>
  <si>
    <t>49</t>
  </si>
  <si>
    <t>100C</t>
  </si>
  <si>
    <t>100G</t>
  </si>
  <si>
    <t>100I</t>
  </si>
  <si>
    <t>100K</t>
  </si>
  <si>
    <t>100L</t>
  </si>
  <si>
    <t>通常一括　当月末払い【CMS（FBあり）】</t>
  </si>
  <si>
    <t>通常一括　月末締　翌月末日払い【CMS（ＦＢあり）】</t>
  </si>
  <si>
    <t>26CN</t>
    <phoneticPr fontId="25"/>
  </si>
  <si>
    <t>2分割　月末締　翌月15日払い【CMS（ＦＢあり）】</t>
    <phoneticPr fontId="25"/>
  </si>
  <si>
    <t>A361</t>
  </si>
  <si>
    <t>※選択不可　2分割　15日締　当月末払い【CMS（ＦＢあり）】支払1回目</t>
  </si>
  <si>
    <t>※選択不可　2分割　月末締　翌月末払い【CMS（ＦＢあり）】支払1回目</t>
  </si>
  <si>
    <t>A362</t>
  </si>
  <si>
    <t>※選択不可　2分割　15日締　当月末払い【CMS（ＦＢあり）】支払2回目</t>
  </si>
  <si>
    <t>※選択不可　2分割　月末締　翌月末払い【CMS（ＦＢあり）】支払2回目</t>
  </si>
  <si>
    <t>A363</t>
  </si>
  <si>
    <t>※選択不可　2分割　15日締　翌月末払い【CMS（ＦＢあり）】支払1回目</t>
  </si>
  <si>
    <t>A364</t>
  </si>
  <si>
    <t>※選択不可　2分割　15日締　翌月末払い【CMS（ＦＢあり）】支払2回目</t>
  </si>
  <si>
    <t>B361</t>
  </si>
  <si>
    <t>※選択不可　3分割　15日締　当月末払い【CMS（ＦＢあり）】支払1回目</t>
  </si>
  <si>
    <t>※選択不可　3分割　月末締　翌月末払い【CMS（ＦＢあり）】支払1回目</t>
  </si>
  <si>
    <t>B362</t>
  </si>
  <si>
    <t>※選択不可　3分割　15日締　当月末払い【CMS（ＦＢあり）】支払2回目</t>
  </si>
  <si>
    <t>※選択不可　3分割　月末締　翌月末払い【CMS（ＦＢあり）】支払2回目</t>
  </si>
  <si>
    <t>B363</t>
  </si>
  <si>
    <t>※選択不可　3分割　15日締　当月末払い【CMS（ＦＢあり）】支払3回目</t>
  </si>
  <si>
    <t>※選択不可　3分割　月末締　翌月末払い【CMS（ＦＢあり）】支払3回目</t>
  </si>
  <si>
    <t>C361</t>
  </si>
  <si>
    <t>※選択不可　4分割　15日締　当月末払い【CMS（ＦＢあり）】支払1回目</t>
  </si>
  <si>
    <t>※選択不可　4分割　月末締　翌月末払い【CMS（ＦＢあり）】支払1回目</t>
  </si>
  <si>
    <t>C362</t>
  </si>
  <si>
    <t>※選択不可　4分割　15日締　当月末払い【CMS（ＦＢあり）】支払2回目</t>
  </si>
  <si>
    <t>※選択不可　4分割　月末締　翌月末払い【CMS（ＦＢあり）】支払2回目</t>
  </si>
  <si>
    <t>C363</t>
  </si>
  <si>
    <t>※選択不可　4分割　15日締　当月末払い【CMS（ＦＢあり）】支払3回目</t>
  </si>
  <si>
    <t>※選択不可　4分割　月末締　翌月末払い【CMS（ＦＢあり）】支払3回目</t>
  </si>
  <si>
    <t>C364</t>
  </si>
  <si>
    <t>※選択不可　4分割　15日締　当月末払い【CMS（ＦＢあり）】支払4回目</t>
  </si>
  <si>
    <t>※選択不可　4分割　月末締　翌月末払い【CMS（ＦＢあり）】支払4回目</t>
  </si>
  <si>
    <t>総務人事課予算計上ＣＤ　　</t>
  </si>
  <si>
    <t>営業本部予算計上ＣＤ</t>
  </si>
  <si>
    <t>営業本部管理課</t>
  </si>
  <si>
    <t>営業本部多摩営業所</t>
  </si>
  <si>
    <t>営業本部八王子営業所</t>
  </si>
  <si>
    <t>営業本部東京支店</t>
  </si>
  <si>
    <t>営業本部神奈川支店</t>
  </si>
  <si>
    <t>2406</t>
  </si>
  <si>
    <t>営業本部横浜営業所</t>
  </si>
  <si>
    <t>営業第１部営業第１担当</t>
  </si>
  <si>
    <t>2441</t>
  </si>
  <si>
    <t>営業第１部営業第２課</t>
  </si>
  <si>
    <t>2442</t>
  </si>
  <si>
    <t>営業第１部営業第３課</t>
  </si>
  <si>
    <t>営業本部（線路受注管理用）</t>
  </si>
  <si>
    <t>営業本部（土木営業共通）</t>
  </si>
  <si>
    <t>営業本部（建築営業共通）</t>
  </si>
  <si>
    <t>営業第２部営業第２課</t>
  </si>
  <si>
    <t>営業本部（工事２部営業）</t>
  </si>
  <si>
    <t>2531</t>
  </si>
  <si>
    <t>営業第３部土地活用担当</t>
  </si>
  <si>
    <t>営業第２部土地活用担当</t>
  </si>
  <si>
    <t>2560</t>
  </si>
  <si>
    <t>営業推進室</t>
  </si>
  <si>
    <t>2590</t>
  </si>
  <si>
    <t>建築営業特命チーム</t>
  </si>
  <si>
    <t>兼業</t>
  </si>
  <si>
    <t>2901</t>
  </si>
  <si>
    <t>兼業（ラムルッカ）</t>
  </si>
  <si>
    <t>建築本部計画管理部</t>
  </si>
  <si>
    <t>建築本部設計部</t>
  </si>
  <si>
    <t>4435</t>
  </si>
  <si>
    <t>建築本部設備室</t>
  </si>
  <si>
    <t>建築本部工事統括部</t>
  </si>
  <si>
    <t>建築本部（リニューアル部）　　　</t>
  </si>
  <si>
    <t>建築本部工事第２部</t>
  </si>
  <si>
    <t>土木本部土木計画管理部</t>
  </si>
  <si>
    <t>土木本部土木工事統括部</t>
  </si>
  <si>
    <t>土木本部線路工事統括部</t>
  </si>
  <si>
    <t>土木本部線路計画管理部</t>
  </si>
  <si>
    <t>G001</t>
  </si>
  <si>
    <t>銀行部署</t>
  </si>
  <si>
    <t>K000</t>
  </si>
  <si>
    <t>経営戦略室</t>
  </si>
  <si>
    <t>MM</t>
  </si>
  <si>
    <t>デベ指定コストオン工事</t>
  </si>
  <si>
    <t>U01</t>
  </si>
  <si>
    <t>固定資産</t>
  </si>
  <si>
    <t>U02</t>
  </si>
  <si>
    <t>U03</t>
  </si>
  <si>
    <t>U04</t>
  </si>
  <si>
    <t>工種別内訳書（取極・連動）2025.06.02改定</t>
    <rPh sb="0" eb="2">
      <t>コウシュ</t>
    </rPh>
    <rPh sb="2" eb="3">
      <t>ベツ</t>
    </rPh>
    <rPh sb="3" eb="6">
      <t>ウチワケショ</t>
    </rPh>
    <rPh sb="7" eb="8">
      <t>トリ</t>
    </rPh>
    <rPh sb="8" eb="9">
      <t>キョク</t>
    </rPh>
    <rPh sb="10" eb="12">
      <t>レンドウ</t>
    </rPh>
    <rPh sb="23" eb="25">
      <t>カイテイ</t>
    </rPh>
    <phoneticPr fontId="3"/>
  </si>
  <si>
    <t>請求書（取極・連動）　2025.06.02改定</t>
    <rPh sb="0" eb="3">
      <t>セイキュウショ</t>
    </rPh>
    <rPh sb="4" eb="6">
      <t>トリキ</t>
    </rPh>
    <rPh sb="7" eb="9">
      <t>レンドウ</t>
    </rPh>
    <rPh sb="21" eb="23">
      <t>カイテイ</t>
    </rPh>
    <phoneticPr fontId="3"/>
  </si>
  <si>
    <t>提出日(西暦)</t>
    <phoneticPr fontId="28"/>
  </si>
  <si>
    <t>契約金額(税抜)</t>
    <rPh sb="0" eb="2">
      <t>ケイヤク</t>
    </rPh>
    <rPh sb="2" eb="4">
      <t>キンガク</t>
    </rPh>
    <rPh sb="5" eb="6">
      <t>ゼイ</t>
    </rPh>
    <rPh sb="6" eb="7">
      <t>ヌ</t>
    </rPh>
    <phoneticPr fontId="2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</si>
</sst>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000000000"/>
    <numFmt numFmtId="177" formatCode="#,###"/>
    <numFmt numFmtId="178" formatCode="#,##0_ "/>
    <numFmt numFmtId="179" formatCode="&quot;¥&quot;#,##0_);[Red]\(&quot;¥&quot;#,##0\)"/>
    <numFmt numFmtId="180" formatCode="yyyy/m/d;@"/>
    <numFmt numFmtId="181" formatCode="yyyy/mm/dd"/>
  </numFmts>
  <fonts count="43">
    <font>
      <sz val="11"/>
      <color theme="1"/>
      <name val="游ゴシック"/>
      <family val="2"/>
      <charset val="128"/>
      <scheme val="minor"/>
    </font>
    <font>
      <sz val="18"/>
      <color theme="1"/>
      <name val="游ゴシック"/>
      <family val="2"/>
      <charset val="128"/>
      <scheme val="minor"/>
    </font>
    <font>
      <sz val="18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ＭＳ 明朝"/>
      <family val="1"/>
      <charset val="128"/>
    </font>
    <font>
      <sz val="14"/>
      <color theme="1"/>
      <name val="OCRB"/>
      <family val="3"/>
    </font>
    <font>
      <sz val="18"/>
      <color theme="1"/>
      <name val="游ゴシック"/>
      <family val="2"/>
      <charset val="128"/>
      <scheme val="minor"/>
    </font>
    <font>
      <sz val="12"/>
      <color theme="1"/>
      <name val="OCRB"/>
      <family val="3"/>
    </font>
    <font>
      <sz val="9"/>
      <name val="游ゴシック"/>
      <family val="2"/>
      <charset val="128"/>
      <scheme val="minor"/>
    </font>
    <font>
      <sz val="11"/>
      <color theme="1"/>
      <name val="Segoe UI Symbol"/>
      <family val="1"/>
    </font>
    <font>
      <sz val="10"/>
      <color theme="1"/>
      <name val="ＭＳ 明朝"/>
      <family val="1"/>
      <charset val="128"/>
    </font>
    <font>
      <sz val="11"/>
      <color theme="1"/>
      <name val="游ゴシック"/>
      <family val="2"/>
      <charset val="128"/>
      <scheme val="minor"/>
    </font>
    <font>
      <sz val="14"/>
      <color theme="1"/>
      <name val="ＭＳ 明朝"/>
      <family val="1"/>
      <charset val="128"/>
    </font>
    <font>
      <sz val="12"/>
      <color theme="1"/>
      <name val="HG丸ｺﾞｼｯｸM-PRO"/>
      <family val="3"/>
      <charset val="128"/>
    </font>
    <font>
      <sz val="14"/>
      <color theme="1"/>
      <name val="HG丸ｺﾞｼｯｸM-PRO"/>
      <family val="3"/>
      <charset val="128"/>
    </font>
    <font>
      <sz val="14"/>
      <color theme="1"/>
      <name val="Segoe UI Symbol"/>
      <family val="1"/>
    </font>
    <font>
      <sz val="11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sz val="10"/>
      <name val="Arial"/>
      <family val="2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sz val="10"/>
      <color theme="1"/>
      <name val="Meiryo UI"/>
      <family val="3"/>
      <charset val="128"/>
    </font>
    <font>
      <sz val="6"/>
      <name val="游ゴシック"/>
      <family val="3"/>
      <charset val="128"/>
      <scheme val="minor"/>
    </font>
    <font>
      <sz val="10"/>
      <name val="Meiryo UI"/>
      <family val="3"/>
      <charset val="128"/>
    </font>
    <font>
      <sz val="9"/>
      <color indexed="81"/>
      <name val="MS P ゴシック"/>
      <family val="3"/>
      <charset val="128"/>
    </font>
    <font>
      <sz val="6"/>
      <name val="ＭＳ 明朝"/>
      <family val="1"/>
      <charset val="128"/>
    </font>
    <font>
      <sz val="14"/>
      <color theme="1"/>
      <name val="メイリオ"/>
      <family val="3"/>
      <charset val="128"/>
    </font>
    <font>
      <u/>
      <sz val="16"/>
      <color theme="1"/>
      <name val="HG丸ｺﾞｼｯｸM-PRO"/>
      <family val="3"/>
      <charset val="128"/>
    </font>
    <font>
      <b/>
      <sz val="16"/>
      <color theme="1"/>
      <name val="HG丸ｺﾞｼｯｸM-PRO"/>
      <family val="3"/>
      <charset val="128"/>
    </font>
    <font>
      <sz val="8"/>
      <color theme="1"/>
      <name val="游ゴシック"/>
      <family val="2"/>
      <charset val="128"/>
      <scheme val="minor"/>
    </font>
    <font>
      <sz val="9"/>
      <color theme="1"/>
      <name val="HG丸ｺﾞｼｯｸM-PRO"/>
      <family val="3"/>
      <charset val="128"/>
    </font>
    <font>
      <sz val="16"/>
      <color rgb="FFFF0000"/>
      <name val="ＭＳ 明朝"/>
      <family val="1"/>
      <charset val="128"/>
    </font>
    <font>
      <sz val="12"/>
      <name val="ＭＳ 明朝"/>
      <family val="1"/>
      <charset val="128"/>
    </font>
    <font>
      <b/>
      <u/>
      <sz val="24"/>
      <name val="ＭＳ 明朝"/>
      <family val="1"/>
      <charset val="128"/>
    </font>
    <font>
      <b/>
      <sz val="24"/>
      <name val="ＭＳ 明朝"/>
      <family val="1"/>
      <charset val="128"/>
    </font>
    <font>
      <sz val="16"/>
      <name val="ＭＳ 明朝"/>
      <family val="1"/>
      <charset val="128"/>
    </font>
    <font>
      <sz val="14"/>
      <name val="ＭＳ 明朝"/>
      <family val="1"/>
      <charset val="128"/>
    </font>
    <font>
      <sz val="9"/>
      <color rgb="FF000000"/>
      <name val="Meiryo UI"/>
      <family val="3"/>
      <charset val="128"/>
    </font>
    <font>
      <sz val="11"/>
      <color rgb="FFFF0000"/>
      <name val="ＭＳ Ｐゴシック"/>
      <family val="3"/>
      <charset val="128"/>
    </font>
    <font>
      <b/>
      <u/>
      <sz val="24"/>
      <color theme="0"/>
      <name val="ＭＳ 明朝"/>
      <family val="1"/>
      <charset val="128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1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double">
        <color auto="1"/>
      </top>
      <bottom style="medium">
        <color auto="1"/>
      </bottom>
      <diagonal/>
    </border>
    <border>
      <left/>
      <right/>
      <top style="double">
        <color auto="1"/>
      </top>
      <bottom style="medium">
        <color auto="1"/>
      </bottom>
      <diagonal/>
    </border>
    <border>
      <left/>
      <right style="thin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/>
      <top style="double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tted">
        <color auto="1"/>
      </bottom>
      <diagonal/>
    </border>
    <border>
      <left style="thin">
        <color auto="1"/>
      </left>
      <right/>
      <top style="medium">
        <color auto="1"/>
      </top>
      <bottom style="dotted">
        <color auto="1"/>
      </bottom>
      <diagonal/>
    </border>
    <border>
      <left/>
      <right/>
      <top style="medium">
        <color auto="1"/>
      </top>
      <bottom style="dotted">
        <color auto="1"/>
      </bottom>
      <diagonal/>
    </border>
    <border>
      <left/>
      <right style="medium">
        <color auto="1"/>
      </right>
      <top style="medium">
        <color auto="1"/>
      </top>
      <bottom style="dotted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tted">
        <color auto="1"/>
      </bottom>
      <diagonal/>
    </border>
    <border>
      <left style="medium">
        <color auto="1"/>
      </left>
      <right/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/>
      <right style="thin">
        <color auto="1"/>
      </right>
      <top style="dotted">
        <color auto="1"/>
      </top>
      <bottom/>
      <diagonal/>
    </border>
    <border>
      <left style="thin">
        <color auto="1"/>
      </left>
      <right/>
      <top style="dotted">
        <color auto="1"/>
      </top>
      <bottom/>
      <diagonal/>
    </border>
    <border>
      <left/>
      <right style="medium">
        <color auto="1"/>
      </right>
      <top style="dotted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dotted">
        <color auto="1"/>
      </bottom>
      <diagonal/>
    </border>
    <border>
      <left/>
      <right/>
      <top style="thin">
        <color auto="1"/>
      </top>
      <bottom style="dotted">
        <color auto="1"/>
      </bottom>
      <diagonal/>
    </border>
    <border>
      <left/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 diagonalUp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 style="medium">
        <color auto="1"/>
      </top>
      <bottom/>
      <diagonal/>
    </border>
    <border>
      <left/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</borders>
  <cellStyleXfs count="18">
    <xf numFmtId="0" fontId="0" fillId="0" borderId="0">
      <alignment vertical="center"/>
    </xf>
    <xf numFmtId="0" fontId="6" fillId="0" borderId="0">
      <alignment vertical="center"/>
    </xf>
    <xf numFmtId="38" fontId="6" fillId="0" borderId="0" applyFont="0" applyFill="0" applyBorder="0" applyAlignment="0" applyProtection="0">
      <alignment vertical="center"/>
    </xf>
    <xf numFmtId="0" fontId="18" fillId="0" borderId="0"/>
    <xf numFmtId="0" fontId="21" fillId="0" borderId="0"/>
    <xf numFmtId="0" fontId="23" fillId="0" borderId="0">
      <alignment vertical="center"/>
    </xf>
    <xf numFmtId="0" fontId="11" fillId="0" borderId="0"/>
    <xf numFmtId="0" fontId="18" fillId="0" borderId="0"/>
    <xf numFmtId="0" fontId="21" fillId="0" borderId="0">
      <alignment vertical="center"/>
    </xf>
    <xf numFmtId="0" fontId="21" fillId="0" borderId="0">
      <alignment vertical="center"/>
    </xf>
    <xf numFmtId="0" fontId="11" fillId="0" borderId="0">
      <alignment vertical="center"/>
    </xf>
    <xf numFmtId="38" fontId="11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35" fillId="0" borderId="0"/>
    <xf numFmtId="38" fontId="35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</cellStyleXfs>
  <cellXfs count="363">
    <xf numFmtId="0" fontId="0" fillId="0" borderId="0" xfId="0">
      <alignment vertical="center"/>
    </xf>
    <xf numFmtId="49" fontId="19" fillId="2" borderId="1" xfId="3" applyNumberFormat="1" applyFont="1" applyFill="1" applyBorder="1" applyAlignment="1">
      <alignment horizontal="center" vertical="center"/>
    </xf>
    <xf numFmtId="49" fontId="21" fillId="0" borderId="0" xfId="3" applyNumberFormat="1" applyFont="1" applyAlignment="1">
      <alignment vertical="center"/>
    </xf>
    <xf numFmtId="0" fontId="21" fillId="0" borderId="0" xfId="3" applyFont="1" applyAlignment="1">
      <alignment vertical="center"/>
    </xf>
    <xf numFmtId="0" fontId="24" fillId="0" borderId="0" xfId="5" applyFont="1" applyAlignment="1">
      <alignment horizontal="center" vertical="center"/>
    </xf>
    <xf numFmtId="0" fontId="24" fillId="0" borderId="0" xfId="5" applyFont="1">
      <alignment vertical="center"/>
    </xf>
    <xf numFmtId="0" fontId="24" fillId="4" borderId="1" xfId="5" applyFont="1" applyFill="1" applyBorder="1">
      <alignment vertical="center"/>
    </xf>
    <xf numFmtId="0" fontId="24" fillId="6" borderId="1" xfId="5" applyFont="1" applyFill="1" applyBorder="1">
      <alignment vertical="center"/>
    </xf>
    <xf numFmtId="0" fontId="24" fillId="0" borderId="1" xfId="5" applyFont="1" applyBorder="1">
      <alignment vertical="center"/>
    </xf>
    <xf numFmtId="49" fontId="24" fillId="7" borderId="1" xfId="6" applyNumberFormat="1" applyFont="1" applyFill="1" applyBorder="1"/>
    <xf numFmtId="0" fontId="24" fillId="7" borderId="1" xfId="6" applyFont="1" applyFill="1" applyBorder="1" applyAlignment="1">
      <alignment wrapText="1"/>
    </xf>
    <xf numFmtId="0" fontId="24" fillId="7" borderId="1" xfId="6" applyFont="1" applyFill="1" applyBorder="1"/>
    <xf numFmtId="0" fontId="24" fillId="8" borderId="1" xfId="5" applyFont="1" applyFill="1" applyBorder="1">
      <alignment vertical="center"/>
    </xf>
    <xf numFmtId="49" fontId="24" fillId="8" borderId="1" xfId="5" applyNumberFormat="1" applyFont="1" applyFill="1" applyBorder="1">
      <alignment vertical="center"/>
    </xf>
    <xf numFmtId="49" fontId="24" fillId="0" borderId="1" xfId="5" quotePrefix="1" applyNumberFormat="1" applyFont="1" applyBorder="1">
      <alignment vertical="center"/>
    </xf>
    <xf numFmtId="0" fontId="24" fillId="0" borderId="5" xfId="5" applyFont="1" applyBorder="1">
      <alignment vertical="center"/>
    </xf>
    <xf numFmtId="49" fontId="24" fillId="0" borderId="1" xfId="5" applyNumberFormat="1" applyFont="1" applyBorder="1">
      <alignment vertical="center"/>
    </xf>
    <xf numFmtId="49" fontId="24" fillId="0" borderId="0" xfId="5" applyNumberFormat="1" applyFont="1">
      <alignment vertical="center"/>
    </xf>
    <xf numFmtId="49" fontId="19" fillId="2" borderId="4" xfId="3" applyNumberFormat="1" applyFont="1" applyFill="1" applyBorder="1" applyAlignment="1">
      <alignment horizontal="center" vertical="center"/>
    </xf>
    <xf numFmtId="49" fontId="21" fillId="9" borderId="1" xfId="8" applyNumberFormat="1" applyFill="1" applyBorder="1" applyAlignment="1"/>
    <xf numFmtId="0" fontId="21" fillId="10" borderId="1" xfId="9" applyFill="1" applyBorder="1" applyAlignment="1"/>
    <xf numFmtId="0" fontId="0" fillId="10" borderId="4" xfId="9" applyFont="1" applyFill="1" applyBorder="1" applyAlignment="1"/>
    <xf numFmtId="0" fontId="21" fillId="10" borderId="4" xfId="9" applyFill="1" applyBorder="1" applyAlignment="1"/>
    <xf numFmtId="0" fontId="0" fillId="10" borderId="1" xfId="9" applyFont="1" applyFill="1" applyBorder="1" applyAlignment="1"/>
    <xf numFmtId="0" fontId="18" fillId="0" borderId="1" xfId="3" applyBorder="1"/>
    <xf numFmtId="0" fontId="18" fillId="0" borderId="0" xfId="3"/>
    <xf numFmtId="0" fontId="29" fillId="11" borderId="1" xfId="0" applyFont="1" applyFill="1" applyBorder="1" applyAlignment="1" applyProtection="1">
      <alignment horizontal="left" vertical="center" indent="1"/>
      <protection locked="0"/>
    </xf>
    <xf numFmtId="0" fontId="16" fillId="0" borderId="0" xfId="0" applyFont="1">
      <alignment vertical="center"/>
    </xf>
    <xf numFmtId="0" fontId="30" fillId="0" borderId="0" xfId="0" applyFont="1">
      <alignment vertical="center"/>
    </xf>
    <xf numFmtId="0" fontId="32" fillId="0" borderId="22" xfId="0" applyFont="1" applyBorder="1">
      <alignment vertical="center"/>
    </xf>
    <xf numFmtId="0" fontId="32" fillId="0" borderId="0" xfId="0" applyFont="1">
      <alignment vertical="center"/>
    </xf>
    <xf numFmtId="0" fontId="0" fillId="0" borderId="22" xfId="0" applyBorder="1">
      <alignment vertical="center"/>
    </xf>
    <xf numFmtId="0" fontId="0" fillId="0" borderId="0" xfId="0" applyAlignment="1">
      <alignment vertical="center" wrapText="1"/>
    </xf>
    <xf numFmtId="0" fontId="16" fillId="0" borderId="3" xfId="0" applyFont="1" applyBorder="1">
      <alignment vertical="center"/>
    </xf>
    <xf numFmtId="0" fontId="16" fillId="0" borderId="4" xfId="0" applyFont="1" applyBorder="1">
      <alignment vertical="center"/>
    </xf>
    <xf numFmtId="0" fontId="16" fillId="0" borderId="73" xfId="0" applyFont="1" applyBorder="1" applyAlignment="1">
      <alignment horizontal="left" vertical="center"/>
    </xf>
    <xf numFmtId="0" fontId="17" fillId="0" borderId="0" xfId="0" applyFont="1">
      <alignment vertical="center"/>
    </xf>
    <xf numFmtId="177" fontId="7" fillId="0" borderId="19" xfId="12" applyNumberFormat="1" applyFont="1" applyFill="1" applyBorder="1" applyAlignment="1" applyProtection="1">
      <alignment horizontal="right" vertical="center" indent="1"/>
    </xf>
    <xf numFmtId="177" fontId="7" fillId="0" borderId="3" xfId="12" applyNumberFormat="1" applyFont="1" applyFill="1" applyBorder="1" applyAlignment="1" applyProtection="1">
      <alignment horizontal="right" vertical="center" indent="1"/>
    </xf>
    <xf numFmtId="177" fontId="7" fillId="0" borderId="25" xfId="12" applyNumberFormat="1" applyFont="1" applyFill="1" applyBorder="1" applyAlignment="1" applyProtection="1">
      <alignment horizontal="right" vertical="center" indent="1"/>
    </xf>
    <xf numFmtId="177" fontId="7" fillId="0" borderId="37" xfId="12" applyNumberFormat="1" applyFont="1" applyFill="1" applyBorder="1" applyAlignment="1" applyProtection="1">
      <alignment horizontal="right" vertical="center" indent="1"/>
    </xf>
    <xf numFmtId="177" fontId="7" fillId="0" borderId="9" xfId="12" applyNumberFormat="1" applyFont="1" applyFill="1" applyBorder="1" applyAlignment="1" applyProtection="1">
      <alignment horizontal="right" vertical="center" indent="1"/>
    </xf>
    <xf numFmtId="177" fontId="13" fillId="0" borderId="0" xfId="12" applyNumberFormat="1" applyFont="1" applyFill="1" applyBorder="1" applyAlignment="1" applyProtection="1">
      <alignment horizontal="right"/>
    </xf>
    <xf numFmtId="0" fontId="12" fillId="0" borderId="0" xfId="0" applyFont="1">
      <alignment vertical="center"/>
    </xf>
    <xf numFmtId="0" fontId="17" fillId="0" borderId="0" xfId="0" applyFont="1" applyAlignment="1">
      <alignment horizontal="center" vertical="center"/>
    </xf>
    <xf numFmtId="0" fontId="16" fillId="0" borderId="0" xfId="0" applyFont="1" applyAlignment="1">
      <alignment horizontal="right" vertical="center"/>
    </xf>
    <xf numFmtId="0" fontId="4" fillId="0" borderId="0" xfId="0" applyFont="1">
      <alignment vertical="center"/>
    </xf>
    <xf numFmtId="0" fontId="17" fillId="0" borderId="12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 shrinkToFit="1"/>
    </xf>
    <xf numFmtId="0" fontId="17" fillId="0" borderId="10" xfId="0" applyFont="1" applyBorder="1" applyAlignment="1">
      <alignment horizontal="center" vertical="center"/>
    </xf>
    <xf numFmtId="0" fontId="14" fillId="0" borderId="1" xfId="0" applyFont="1" applyBorder="1" applyAlignment="1">
      <alignment vertical="center" shrinkToFit="1"/>
    </xf>
    <xf numFmtId="176" fontId="12" fillId="0" borderId="1" xfId="0" applyNumberFormat="1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7" fillId="0" borderId="33" xfId="0" applyFont="1" applyBorder="1" applyAlignment="1">
      <alignment horizontal="center" vertical="center"/>
    </xf>
    <xf numFmtId="0" fontId="14" fillId="0" borderId="7" xfId="0" applyFont="1" applyBorder="1" applyAlignment="1">
      <alignment vertical="center" shrinkToFit="1"/>
    </xf>
    <xf numFmtId="0" fontId="9" fillId="0" borderId="21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17" fillId="0" borderId="30" xfId="0" applyFont="1" applyBorder="1" applyAlignment="1">
      <alignment horizontal="center" vertical="center"/>
    </xf>
    <xf numFmtId="0" fontId="13" fillId="0" borderId="31" xfId="0" applyFont="1" applyBorder="1" applyAlignment="1">
      <alignment vertical="center" shrinkToFit="1"/>
    </xf>
    <xf numFmtId="0" fontId="15" fillId="0" borderId="14" xfId="0" applyFont="1" applyBorder="1" applyAlignment="1">
      <alignment horizontal="center" vertical="center"/>
    </xf>
    <xf numFmtId="0" fontId="13" fillId="0" borderId="7" xfId="0" applyFont="1" applyBorder="1" applyAlignment="1">
      <alignment vertical="center" shrinkToFit="1"/>
    </xf>
    <xf numFmtId="0" fontId="15" fillId="0" borderId="43" xfId="0" applyFont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17" fillId="0" borderId="40" xfId="0" applyFont="1" applyBorder="1" applyAlignment="1">
      <alignment horizontal="center" vertical="center"/>
    </xf>
    <xf numFmtId="0" fontId="13" fillId="0" borderId="41" xfId="0" applyFont="1" applyBorder="1" applyAlignment="1">
      <alignment vertical="center" shrinkToFit="1"/>
    </xf>
    <xf numFmtId="0" fontId="4" fillId="0" borderId="42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1" fillId="0" borderId="0" xfId="4"/>
    <xf numFmtId="49" fontId="21" fillId="0" borderId="0" xfId="4" applyNumberFormat="1"/>
    <xf numFmtId="49" fontId="22" fillId="0" borderId="0" xfId="3" applyNumberFormat="1" applyFont="1"/>
    <xf numFmtId="0" fontId="22" fillId="0" borderId="0" xfId="3" applyFont="1"/>
    <xf numFmtId="38" fontId="13" fillId="11" borderId="9" xfId="11" applyFont="1" applyFill="1" applyBorder="1" applyAlignment="1" applyProtection="1">
      <alignment horizontal="right" vertical="center" indent="1"/>
      <protection locked="0"/>
    </xf>
    <xf numFmtId="38" fontId="13" fillId="11" borderId="13" xfId="11" applyFont="1" applyFill="1" applyBorder="1" applyAlignment="1" applyProtection="1">
      <alignment horizontal="right" vertical="center" indent="1"/>
      <protection locked="0"/>
    </xf>
    <xf numFmtId="38" fontId="13" fillId="11" borderId="41" xfId="11" applyFont="1" applyFill="1" applyBorder="1" applyAlignment="1" applyProtection="1">
      <alignment horizontal="right" vertical="center" indent="1"/>
      <protection locked="0"/>
    </xf>
    <xf numFmtId="177" fontId="7" fillId="0" borderId="68" xfId="12" applyNumberFormat="1" applyFont="1" applyFill="1" applyBorder="1" applyAlignment="1" applyProtection="1">
      <alignment horizontal="right" vertical="center" indent="1"/>
    </xf>
    <xf numFmtId="0" fontId="34" fillId="0" borderId="0" xfId="0" applyFont="1">
      <alignment vertical="center"/>
    </xf>
    <xf numFmtId="0" fontId="16" fillId="0" borderId="106" xfId="0" applyFont="1" applyBorder="1" applyAlignment="1">
      <alignment horizontal="left" vertical="center"/>
    </xf>
    <xf numFmtId="49" fontId="19" fillId="2" borderId="107" xfId="3" applyNumberFormat="1" applyFont="1" applyFill="1" applyBorder="1" applyAlignment="1">
      <alignment horizontal="center" vertical="center"/>
    </xf>
    <xf numFmtId="49" fontId="19" fillId="2" borderId="107" xfId="3" applyNumberFormat="1" applyFont="1" applyFill="1" applyBorder="1" applyAlignment="1">
      <alignment horizontal="center" vertical="center" wrapText="1"/>
    </xf>
    <xf numFmtId="49" fontId="18" fillId="3" borderId="107" xfId="3" applyNumberFormat="1" applyFill="1" applyBorder="1" applyAlignment="1">
      <alignment horizontal="center" vertical="center"/>
    </xf>
    <xf numFmtId="181" fontId="18" fillId="3" borderId="107" xfId="3" applyNumberFormat="1" applyFill="1" applyBorder="1" applyAlignment="1">
      <alignment horizontal="center" vertical="center"/>
    </xf>
    <xf numFmtId="0" fontId="21" fillId="11" borderId="0" xfId="4" applyFill="1"/>
    <xf numFmtId="49" fontId="21" fillId="11" borderId="0" xfId="4" applyNumberFormat="1" applyFill="1"/>
    <xf numFmtId="0" fontId="16" fillId="0" borderId="5" xfId="0" applyFont="1" applyBorder="1" applyAlignment="1">
      <alignment horizontal="left" vertical="center"/>
    </xf>
    <xf numFmtId="0" fontId="16" fillId="0" borderId="5" xfId="0" applyFont="1" applyBorder="1">
      <alignment vertical="center"/>
    </xf>
    <xf numFmtId="0" fontId="35" fillId="0" borderId="0" xfId="15" applyAlignment="1">
      <alignment vertical="center"/>
    </xf>
    <xf numFmtId="0" fontId="36" fillId="0" borderId="0" xfId="15" applyFont="1" applyAlignment="1">
      <alignment vertical="center"/>
    </xf>
    <xf numFmtId="0" fontId="37" fillId="0" borderId="24" xfId="15" applyFont="1" applyBorder="1" applyAlignment="1">
      <alignment horizontal="right" vertical="center"/>
    </xf>
    <xf numFmtId="0" fontId="37" fillId="0" borderId="24" xfId="15" applyFont="1" applyBorder="1" applyAlignment="1">
      <alignment horizontal="left" vertical="center"/>
    </xf>
    <xf numFmtId="0" fontId="38" fillId="0" borderId="0" xfId="15" applyFont="1" applyAlignment="1">
      <alignment vertical="center"/>
    </xf>
    <xf numFmtId="0" fontId="38" fillId="0" borderId="22" xfId="15" applyFont="1" applyBorder="1" applyAlignment="1">
      <alignment vertical="center"/>
    </xf>
    <xf numFmtId="0" fontId="39" fillId="0" borderId="0" xfId="15" applyFont="1" applyAlignment="1">
      <alignment vertical="center"/>
    </xf>
    <xf numFmtId="0" fontId="39" fillId="0" borderId="85" xfId="15" applyFont="1" applyBorder="1" applyAlignment="1">
      <alignment horizontal="center" vertical="center" wrapText="1"/>
    </xf>
    <xf numFmtId="0" fontId="39" fillId="0" borderId="95" xfId="15" applyFont="1" applyBorder="1" applyAlignment="1">
      <alignment horizontal="center" vertical="center" wrapText="1"/>
    </xf>
    <xf numFmtId="0" fontId="39" fillId="12" borderId="87" xfId="15" applyFont="1" applyFill="1" applyBorder="1" applyAlignment="1" applyProtection="1">
      <alignment horizontal="center" vertical="center"/>
      <protection locked="0"/>
    </xf>
    <xf numFmtId="0" fontId="39" fillId="12" borderId="105" xfId="15" applyFont="1" applyFill="1" applyBorder="1" applyAlignment="1" applyProtection="1">
      <alignment horizontal="center" vertical="center"/>
      <protection locked="0"/>
    </xf>
    <xf numFmtId="0" fontId="39" fillId="12" borderId="96" xfId="15" applyFont="1" applyFill="1" applyBorder="1" applyAlignment="1" applyProtection="1">
      <alignment horizontal="left" vertical="center" shrinkToFit="1"/>
      <protection locked="0"/>
    </xf>
    <xf numFmtId="0" fontId="39" fillId="12" borderId="96" xfId="15" applyFont="1" applyFill="1" applyBorder="1" applyAlignment="1" applyProtection="1">
      <alignment horizontal="left" vertical="center" wrapText="1" shrinkToFit="1"/>
      <protection locked="0"/>
    </xf>
    <xf numFmtId="0" fontId="39" fillId="12" borderId="106" xfId="15" applyFont="1" applyFill="1" applyBorder="1" applyAlignment="1" applyProtection="1">
      <alignment horizontal="left" vertical="center" shrinkToFit="1"/>
      <protection locked="0"/>
    </xf>
    <xf numFmtId="0" fontId="39" fillId="12" borderId="96" xfId="15" applyFont="1" applyFill="1" applyBorder="1" applyAlignment="1" applyProtection="1">
      <alignment horizontal="center" vertical="center"/>
      <protection locked="0"/>
    </xf>
    <xf numFmtId="0" fontId="39" fillId="12" borderId="106" xfId="15" applyFont="1" applyFill="1" applyBorder="1" applyAlignment="1" applyProtection="1">
      <alignment horizontal="center" vertical="center"/>
      <protection locked="0"/>
    </xf>
    <xf numFmtId="3" fontId="39" fillId="12" borderId="96" xfId="15" applyNumberFormat="1" applyFont="1" applyFill="1" applyBorder="1" applyAlignment="1" applyProtection="1">
      <alignment vertical="center"/>
      <protection locked="0"/>
    </xf>
    <xf numFmtId="3" fontId="39" fillId="12" borderId="106" xfId="15" applyNumberFormat="1" applyFont="1" applyFill="1" applyBorder="1" applyAlignment="1" applyProtection="1">
      <alignment vertical="center"/>
      <protection locked="0"/>
    </xf>
    <xf numFmtId="40" fontId="39" fillId="12" borderId="96" xfId="15" applyNumberFormat="1" applyFont="1" applyFill="1" applyBorder="1" applyAlignment="1" applyProtection="1">
      <alignment vertical="center"/>
      <protection locked="0"/>
    </xf>
    <xf numFmtId="40" fontId="39" fillId="12" borderId="106" xfId="15" applyNumberFormat="1" applyFont="1" applyFill="1" applyBorder="1" applyAlignment="1" applyProtection="1">
      <alignment vertical="center"/>
      <protection locked="0"/>
    </xf>
    <xf numFmtId="38" fontId="39" fillId="12" borderId="96" xfId="16" applyFont="1" applyFill="1" applyBorder="1" applyAlignment="1" applyProtection="1">
      <alignment vertical="center"/>
      <protection locked="0"/>
    </xf>
    <xf numFmtId="38" fontId="39" fillId="12" borderId="106" xfId="16" applyFont="1" applyFill="1" applyBorder="1" applyAlignment="1" applyProtection="1">
      <alignment vertical="center"/>
      <protection locked="0"/>
    </xf>
    <xf numFmtId="38" fontId="39" fillId="12" borderId="109" xfId="16" applyFont="1" applyFill="1" applyBorder="1" applyAlignment="1" applyProtection="1">
      <alignment vertical="center"/>
      <protection locked="0"/>
    </xf>
    <xf numFmtId="40" fontId="39" fillId="12" borderId="109" xfId="15" applyNumberFormat="1" applyFont="1" applyFill="1" applyBorder="1" applyAlignment="1" applyProtection="1">
      <alignment vertical="center"/>
      <protection locked="0"/>
    </xf>
    <xf numFmtId="4" fontId="39" fillId="12" borderId="109" xfId="15" applyNumberFormat="1" applyFont="1" applyFill="1" applyBorder="1" applyAlignment="1" applyProtection="1">
      <alignment vertical="center"/>
      <protection locked="0"/>
    </xf>
    <xf numFmtId="4" fontId="39" fillId="12" borderId="110" xfId="15" applyNumberFormat="1" applyFont="1" applyFill="1" applyBorder="1" applyAlignment="1" applyProtection="1">
      <alignment vertical="center"/>
      <protection locked="0"/>
    </xf>
    <xf numFmtId="38" fontId="39" fillId="12" borderId="112" xfId="16" applyFont="1" applyFill="1" applyBorder="1" applyAlignment="1" applyProtection="1">
      <alignment vertical="center"/>
      <protection locked="0"/>
    </xf>
    <xf numFmtId="40" fontId="39" fillId="12" borderId="112" xfId="15" applyNumberFormat="1" applyFont="1" applyFill="1" applyBorder="1" applyAlignment="1" applyProtection="1">
      <alignment vertical="center"/>
      <protection locked="0"/>
    </xf>
    <xf numFmtId="4" fontId="39" fillId="12" borderId="112" xfId="15" applyNumberFormat="1" applyFont="1" applyFill="1" applyBorder="1" applyAlignment="1" applyProtection="1">
      <alignment vertical="center"/>
      <protection locked="0"/>
    </xf>
    <xf numFmtId="4" fontId="39" fillId="12" borderId="113" xfId="15" applyNumberFormat="1" applyFont="1" applyFill="1" applyBorder="1" applyAlignment="1" applyProtection="1">
      <alignment vertical="center"/>
      <protection locked="0"/>
    </xf>
    <xf numFmtId="0" fontId="37" fillId="0" borderId="24" xfId="15" applyFont="1" applyBorder="1" applyAlignment="1">
      <alignment vertical="center"/>
    </xf>
    <xf numFmtId="0" fontId="13" fillId="11" borderId="107" xfId="0" applyFont="1" applyFill="1" applyBorder="1" applyAlignment="1" applyProtection="1">
      <alignment vertical="center" shrinkToFit="1"/>
      <protection locked="0"/>
    </xf>
    <xf numFmtId="0" fontId="13" fillId="11" borderId="115" xfId="0" applyFont="1" applyFill="1" applyBorder="1" applyAlignment="1" applyProtection="1">
      <alignment vertical="center" shrinkToFit="1"/>
      <protection locked="0"/>
    </xf>
    <xf numFmtId="0" fontId="13" fillId="11" borderId="116" xfId="0" applyFont="1" applyFill="1" applyBorder="1" applyAlignment="1" applyProtection="1">
      <alignment vertical="center" shrinkToFit="1"/>
      <protection locked="0"/>
    </xf>
    <xf numFmtId="176" fontId="12" fillId="0" borderId="115" xfId="0" applyNumberFormat="1" applyFont="1" applyBorder="1" applyAlignment="1">
      <alignment horizontal="center" vertical="center"/>
    </xf>
    <xf numFmtId="176" fontId="12" fillId="0" borderId="116" xfId="0" applyNumberFormat="1" applyFont="1" applyBorder="1" applyAlignment="1">
      <alignment horizontal="center" vertical="center"/>
    </xf>
    <xf numFmtId="0" fontId="21" fillId="9" borderId="0" xfId="4" applyFill="1"/>
    <xf numFmtId="49" fontId="21" fillId="9" borderId="0" xfId="4" applyNumberFormat="1" applyFill="1"/>
    <xf numFmtId="0" fontId="41" fillId="0" borderId="0" xfId="4" applyFont="1"/>
    <xf numFmtId="0" fontId="35" fillId="0" borderId="0" xfId="15" applyAlignment="1" applyProtection="1">
      <alignment vertical="center"/>
      <protection locked="0"/>
    </xf>
    <xf numFmtId="0" fontId="39" fillId="0" borderId="0" xfId="15" applyFont="1" applyAlignment="1" applyProtection="1">
      <alignment vertical="center"/>
      <protection locked="0"/>
    </xf>
    <xf numFmtId="0" fontId="42" fillId="0" borderId="0" xfId="15" applyFont="1" applyAlignment="1">
      <alignment vertical="center"/>
    </xf>
    <xf numFmtId="0" fontId="33" fillId="0" borderId="3" xfId="0" applyFont="1" applyBorder="1" applyAlignment="1">
      <alignment horizontal="right" vertical="center"/>
    </xf>
    <xf numFmtId="49" fontId="21" fillId="13" borderId="0" xfId="4" applyNumberFormat="1" applyFill="1"/>
    <xf numFmtId="0" fontId="21" fillId="13" borderId="0" xfId="4" applyFill="1"/>
    <xf numFmtId="49" fontId="24" fillId="6" borderId="107" xfId="0" applyNumberFormat="1" applyFont="1" applyFill="1" applyBorder="1">
      <alignment vertical="center"/>
    </xf>
    <xf numFmtId="49" fontId="24" fillId="0" borderId="107" xfId="0" applyNumberFormat="1" applyFont="1" applyBorder="1">
      <alignment vertical="center"/>
    </xf>
    <xf numFmtId="0" fontId="24" fillId="0" borderId="107" xfId="17" applyNumberFormat="1" applyFont="1" applyBorder="1" applyAlignment="1">
      <alignment horizontal="left" vertical="center"/>
    </xf>
    <xf numFmtId="9" fontId="24" fillId="0" borderId="107" xfId="0" applyNumberFormat="1" applyFont="1" applyBorder="1" applyAlignment="1">
      <alignment horizontal="left" vertical="center"/>
    </xf>
    <xf numFmtId="9" fontId="24" fillId="0" borderId="107" xfId="0" applyNumberFormat="1" applyFont="1" applyBorder="1">
      <alignment vertical="center"/>
    </xf>
    <xf numFmtId="49" fontId="24" fillId="7" borderId="107" xfId="6" applyNumberFormat="1" applyFont="1" applyFill="1" applyBorder="1"/>
    <xf numFmtId="49" fontId="24" fillId="0" borderId="107" xfId="6" quotePrefix="1" applyNumberFormat="1" applyFont="1" applyBorder="1"/>
    <xf numFmtId="49" fontId="24" fillId="0" borderId="107" xfId="6" applyNumberFormat="1" applyFont="1" applyBorder="1"/>
    <xf numFmtId="49" fontId="26" fillId="0" borderId="107" xfId="7" applyNumberFormat="1" applyFont="1" applyBorder="1"/>
    <xf numFmtId="49" fontId="26" fillId="14" borderId="107" xfId="7" applyNumberFormat="1" applyFont="1" applyFill="1" applyBorder="1"/>
    <xf numFmtId="49" fontId="26" fillId="15" borderId="107" xfId="7" applyNumberFormat="1" applyFont="1" applyFill="1" applyBorder="1"/>
    <xf numFmtId="0" fontId="24" fillId="0" borderId="107" xfId="0" applyFont="1" applyBorder="1">
      <alignment vertical="center"/>
    </xf>
    <xf numFmtId="49" fontId="26" fillId="13" borderId="107" xfId="7" applyNumberFormat="1" applyFont="1" applyFill="1" applyBorder="1"/>
    <xf numFmtId="38" fontId="39" fillId="12" borderId="96" xfId="15" applyNumberFormat="1" applyFont="1" applyFill="1" applyBorder="1" applyAlignment="1" applyProtection="1">
      <alignment vertical="center"/>
      <protection locked="0"/>
    </xf>
    <xf numFmtId="38" fontId="39" fillId="12" borderId="111" xfId="15" applyNumberFormat="1" applyFont="1" applyFill="1" applyBorder="1" applyAlignment="1" applyProtection="1">
      <alignment vertical="center"/>
      <protection locked="0"/>
    </xf>
    <xf numFmtId="38" fontId="39" fillId="12" borderId="106" xfId="15" applyNumberFormat="1" applyFont="1" applyFill="1" applyBorder="1" applyAlignment="1" applyProtection="1">
      <alignment vertical="center"/>
      <protection locked="0"/>
    </xf>
    <xf numFmtId="38" fontId="39" fillId="12" borderId="114" xfId="15" applyNumberFormat="1" applyFont="1" applyFill="1" applyBorder="1" applyAlignment="1" applyProtection="1">
      <alignment vertical="center"/>
      <protection locked="0"/>
    </xf>
    <xf numFmtId="0" fontId="16" fillId="11" borderId="80" xfId="0" applyFont="1" applyFill="1" applyBorder="1" applyAlignment="1" applyProtection="1">
      <alignment horizontal="center" vertical="center"/>
      <protection locked="0"/>
    </xf>
    <xf numFmtId="0" fontId="16" fillId="11" borderId="56" xfId="0" applyFont="1" applyFill="1" applyBorder="1" applyAlignment="1" applyProtection="1">
      <alignment horizontal="left" vertical="center" shrinkToFit="1"/>
      <protection locked="0"/>
    </xf>
    <xf numFmtId="0" fontId="16" fillId="11" borderId="54" xfId="0" applyFont="1" applyFill="1" applyBorder="1" applyAlignment="1" applyProtection="1">
      <alignment horizontal="left" vertical="center" shrinkToFit="1"/>
      <protection locked="0"/>
    </xf>
    <xf numFmtId="0" fontId="16" fillId="11" borderId="57" xfId="0" applyFont="1" applyFill="1" applyBorder="1" applyAlignment="1" applyProtection="1">
      <alignment horizontal="left" vertical="center" shrinkToFit="1"/>
      <protection locked="0"/>
    </xf>
    <xf numFmtId="0" fontId="16" fillId="11" borderId="58" xfId="0" applyFont="1" applyFill="1" applyBorder="1" applyAlignment="1" applyProtection="1">
      <alignment horizontal="left" vertical="center" shrinkToFit="1"/>
      <protection locked="0"/>
    </xf>
    <xf numFmtId="0" fontId="16" fillId="11" borderId="0" xfId="0" applyFont="1" applyFill="1" applyAlignment="1" applyProtection="1">
      <alignment horizontal="left" vertical="center" shrinkToFit="1"/>
      <protection locked="0"/>
    </xf>
    <xf numFmtId="0" fontId="16" fillId="11" borderId="59" xfId="0" applyFont="1" applyFill="1" applyBorder="1" applyAlignment="1" applyProtection="1">
      <alignment horizontal="left" vertical="center" shrinkToFit="1"/>
      <protection locked="0"/>
    </xf>
    <xf numFmtId="0" fontId="16" fillId="11" borderId="9" xfId="0" applyFont="1" applyFill="1" applyBorder="1" applyAlignment="1" applyProtection="1">
      <alignment horizontal="left" vertical="center" shrinkToFit="1"/>
      <protection locked="0"/>
    </xf>
    <xf numFmtId="0" fontId="16" fillId="11" borderId="8" xfId="0" applyFont="1" applyFill="1" applyBorder="1" applyAlignment="1" applyProtection="1">
      <alignment horizontal="left" vertical="center" shrinkToFit="1"/>
      <protection locked="0"/>
    </xf>
    <xf numFmtId="0" fontId="16" fillId="11" borderId="49" xfId="0" applyFont="1" applyFill="1" applyBorder="1" applyAlignment="1" applyProtection="1">
      <alignment horizontal="left" vertical="center" shrinkToFit="1"/>
      <protection locked="0"/>
    </xf>
    <xf numFmtId="0" fontId="16" fillId="0" borderId="1" xfId="0" applyFont="1" applyBorder="1" applyAlignment="1">
      <alignment horizontal="center" vertical="center"/>
    </xf>
    <xf numFmtId="178" fontId="16" fillId="11" borderId="1" xfId="0" applyNumberFormat="1" applyFont="1" applyFill="1" applyBorder="1" applyAlignment="1" applyProtection="1">
      <alignment horizontal="right" vertical="center"/>
      <protection locked="0"/>
    </xf>
    <xf numFmtId="178" fontId="16" fillId="0" borderId="1" xfId="0" applyNumberFormat="1" applyFont="1" applyBorder="1" applyAlignment="1">
      <alignment horizontal="right" vertical="center"/>
    </xf>
    <xf numFmtId="178" fontId="16" fillId="0" borderId="11" xfId="0" applyNumberFormat="1" applyFont="1" applyBorder="1" applyAlignment="1">
      <alignment horizontal="right" vertical="center"/>
    </xf>
    <xf numFmtId="0" fontId="33" fillId="0" borderId="5" xfId="0" applyFont="1" applyBorder="1" applyAlignment="1">
      <alignment horizontal="left" vertical="center"/>
    </xf>
    <xf numFmtId="0" fontId="33" fillId="0" borderId="4" xfId="0" applyFont="1" applyBorder="1" applyAlignment="1">
      <alignment horizontal="left" vertical="center"/>
    </xf>
    <xf numFmtId="0" fontId="16" fillId="11" borderId="1" xfId="0" applyFont="1" applyFill="1" applyBorder="1" applyAlignment="1" applyProtection="1">
      <alignment horizontal="center" vertical="center"/>
      <protection locked="0"/>
    </xf>
    <xf numFmtId="0" fontId="16" fillId="0" borderId="77" xfId="0" applyFont="1" applyBorder="1" applyAlignment="1">
      <alignment horizontal="center" vertical="center" textRotation="255"/>
    </xf>
    <xf numFmtId="0" fontId="16" fillId="0" borderId="80" xfId="0" applyFont="1" applyBorder="1" applyAlignment="1">
      <alignment horizontal="center" vertical="center" textRotation="255"/>
    </xf>
    <xf numFmtId="0" fontId="17" fillId="0" borderId="84" xfId="0" applyFont="1" applyBorder="1" applyAlignment="1">
      <alignment horizontal="center" vertical="center"/>
    </xf>
    <xf numFmtId="178" fontId="16" fillId="0" borderId="3" xfId="0" applyNumberFormat="1" applyFont="1" applyBorder="1" applyAlignment="1">
      <alignment horizontal="right" vertical="center"/>
    </xf>
    <xf numFmtId="178" fontId="16" fillId="0" borderId="5" xfId="0" applyNumberFormat="1" applyFont="1" applyBorder="1" applyAlignment="1">
      <alignment horizontal="right" vertical="center"/>
    </xf>
    <xf numFmtId="178" fontId="16" fillId="0" borderId="4" xfId="0" applyNumberFormat="1" applyFont="1" applyBorder="1" applyAlignment="1">
      <alignment horizontal="right" vertical="center"/>
    </xf>
    <xf numFmtId="0" fontId="16" fillId="0" borderId="68" xfId="0" applyFont="1" applyBorder="1" applyAlignment="1">
      <alignment horizontal="center" vertical="center"/>
    </xf>
    <xf numFmtId="178" fontId="16" fillId="0" borderId="68" xfId="0" applyNumberFormat="1" applyFont="1" applyBorder="1" applyAlignment="1">
      <alignment horizontal="right" vertical="center"/>
    </xf>
    <xf numFmtId="178" fontId="16" fillId="0" borderId="25" xfId="0" applyNumberFormat="1" applyFont="1" applyBorder="1" applyAlignment="1">
      <alignment horizontal="right" vertical="center"/>
    </xf>
    <xf numFmtId="178" fontId="16" fillId="0" borderId="76" xfId="0" applyNumberFormat="1" applyFont="1" applyBorder="1" applyAlignment="1">
      <alignment horizontal="right" vertical="center"/>
    </xf>
    <xf numFmtId="178" fontId="16" fillId="0" borderId="26" xfId="0" applyNumberFormat="1" applyFont="1" applyBorder="1" applyAlignment="1">
      <alignment horizontal="right" vertical="center"/>
    </xf>
    <xf numFmtId="178" fontId="16" fillId="0" borderId="16" xfId="0" applyNumberFormat="1" applyFont="1" applyBorder="1" applyAlignment="1">
      <alignment horizontal="right" vertical="center"/>
    </xf>
    <xf numFmtId="0" fontId="16" fillId="0" borderId="86" xfId="0" applyFont="1" applyBorder="1" applyAlignment="1">
      <alignment horizontal="center"/>
    </xf>
    <xf numFmtId="0" fontId="16" fillId="0" borderId="74" xfId="0" applyFont="1" applyBorder="1" applyAlignment="1">
      <alignment horizontal="center" vertical="center" wrapText="1"/>
    </xf>
    <xf numFmtId="0" fontId="16" fillId="0" borderId="75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4" xfId="0" applyFont="1" applyBorder="1" applyAlignment="1">
      <alignment horizontal="center" vertical="center"/>
    </xf>
    <xf numFmtId="0" fontId="16" fillId="0" borderId="29" xfId="0" applyFont="1" applyBorder="1" applyAlignment="1">
      <alignment horizontal="center" vertical="center"/>
    </xf>
    <xf numFmtId="0" fontId="16" fillId="0" borderId="69" xfId="0" applyFont="1" applyBorder="1" applyAlignment="1">
      <alignment horizontal="center" vertical="center"/>
    </xf>
    <xf numFmtId="0" fontId="16" fillId="0" borderId="39" xfId="0" applyFont="1" applyBorder="1" applyAlignment="1">
      <alignment horizontal="center" vertical="center"/>
    </xf>
    <xf numFmtId="0" fontId="16" fillId="0" borderId="70" xfId="0" applyFont="1" applyBorder="1" applyAlignment="1">
      <alignment horizontal="center" vertical="center"/>
    </xf>
    <xf numFmtId="0" fontId="16" fillId="0" borderId="60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16" fillId="0" borderId="38" xfId="0" applyFont="1" applyBorder="1" applyAlignment="1">
      <alignment horizontal="center" vertical="center"/>
    </xf>
    <xf numFmtId="0" fontId="33" fillId="0" borderId="15" xfId="0" applyFont="1" applyBorder="1" applyAlignment="1">
      <alignment horizontal="left" vertical="center"/>
    </xf>
    <xf numFmtId="0" fontId="33" fillId="0" borderId="71" xfId="0" applyFont="1" applyBorder="1" applyAlignment="1">
      <alignment horizontal="left" vertical="center"/>
    </xf>
    <xf numFmtId="0" fontId="33" fillId="0" borderId="72" xfId="0" applyFont="1" applyBorder="1" applyAlignment="1">
      <alignment horizontal="left" vertical="center"/>
    </xf>
    <xf numFmtId="0" fontId="33" fillId="11" borderId="5" xfId="0" applyFont="1" applyFill="1" applyBorder="1" applyAlignment="1" applyProtection="1">
      <alignment horizontal="center" vertical="center"/>
      <protection locked="0"/>
    </xf>
    <xf numFmtId="0" fontId="16" fillId="0" borderId="11" xfId="0" applyFont="1" applyBorder="1" applyAlignment="1">
      <alignment horizontal="center" vertical="center"/>
    </xf>
    <xf numFmtId="178" fontId="33" fillId="0" borderId="1" xfId="0" applyNumberFormat="1" applyFont="1" applyBorder="1" applyAlignment="1">
      <alignment horizontal="right" vertical="center"/>
    </xf>
    <xf numFmtId="178" fontId="33" fillId="0" borderId="11" xfId="0" applyNumberFormat="1" applyFont="1" applyBorder="1" applyAlignment="1">
      <alignment horizontal="right" vertical="center"/>
    </xf>
    <xf numFmtId="0" fontId="33" fillId="0" borderId="68" xfId="0" applyFont="1" applyBorder="1" applyAlignment="1">
      <alignment horizontal="center" vertical="center"/>
    </xf>
    <xf numFmtId="178" fontId="33" fillId="0" borderId="68" xfId="0" applyNumberFormat="1" applyFont="1" applyBorder="1" applyAlignment="1">
      <alignment horizontal="right" vertical="center"/>
    </xf>
    <xf numFmtId="0" fontId="16" fillId="0" borderId="12" xfId="0" applyFont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6" fillId="0" borderId="67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178" fontId="33" fillId="0" borderId="66" xfId="0" applyNumberFormat="1" applyFont="1" applyBorder="1" applyAlignment="1">
      <alignment horizontal="center" vertical="center"/>
    </xf>
    <xf numFmtId="0" fontId="33" fillId="0" borderId="14" xfId="0" applyFont="1" applyBorder="1" applyAlignment="1">
      <alignment horizontal="center" vertical="center"/>
    </xf>
    <xf numFmtId="178" fontId="33" fillId="3" borderId="1" xfId="0" applyNumberFormat="1" applyFont="1" applyFill="1" applyBorder="1" applyAlignment="1">
      <alignment horizontal="right" vertical="center"/>
    </xf>
    <xf numFmtId="0" fontId="16" fillId="0" borderId="29" xfId="0" applyFont="1" applyBorder="1" applyAlignment="1">
      <alignment horizontal="center" vertical="center" wrapText="1"/>
    </xf>
    <xf numFmtId="0" fontId="16" fillId="0" borderId="65" xfId="0" applyFont="1" applyBorder="1" applyAlignment="1">
      <alignment horizontal="center" vertical="center" wrapText="1"/>
    </xf>
    <xf numFmtId="0" fontId="30" fillId="0" borderId="0" xfId="0" applyFont="1" applyAlignment="1">
      <alignment horizontal="left" vertical="center" indent="1"/>
    </xf>
    <xf numFmtId="0" fontId="31" fillId="0" borderId="0" xfId="0" applyFont="1" applyAlignment="1">
      <alignment horizontal="center" vertical="top"/>
    </xf>
    <xf numFmtId="0" fontId="7" fillId="0" borderId="0" xfId="0" applyFont="1" applyAlignment="1">
      <alignment horizontal="center" vertical="center"/>
    </xf>
    <xf numFmtId="0" fontId="13" fillId="0" borderId="44" xfId="0" applyFon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3" fillId="0" borderId="46" xfId="0" applyFont="1" applyBorder="1" applyAlignment="1">
      <alignment horizontal="center" vertical="center"/>
    </xf>
    <xf numFmtId="0" fontId="13" fillId="0" borderId="47" xfId="0" applyFont="1" applyBorder="1" applyAlignment="1">
      <alignment horizontal="center" vertical="center"/>
    </xf>
    <xf numFmtId="0" fontId="13" fillId="0" borderId="48" xfId="0" applyFont="1" applyBorder="1" applyAlignment="1">
      <alignment horizontal="center" vertical="center"/>
    </xf>
    <xf numFmtId="0" fontId="29" fillId="11" borderId="65" xfId="0" applyFont="1" applyFill="1" applyBorder="1" applyAlignment="1" applyProtection="1">
      <alignment horizontal="center" vertical="center"/>
      <protection locked="0"/>
    </xf>
    <xf numFmtId="0" fontId="29" fillId="11" borderId="42" xfId="0" applyFont="1" applyFill="1" applyBorder="1" applyAlignment="1" applyProtection="1">
      <alignment horizontal="center" vertical="center"/>
      <protection locked="0"/>
    </xf>
    <xf numFmtId="0" fontId="14" fillId="11" borderId="78" xfId="0" applyFont="1" applyFill="1" applyBorder="1" applyAlignment="1" applyProtection="1">
      <alignment horizontal="center" vertical="center"/>
      <protection locked="0"/>
    </xf>
    <xf numFmtId="0" fontId="14" fillId="11" borderId="39" xfId="0" applyFont="1" applyFill="1" applyBorder="1" applyAlignment="1" applyProtection="1">
      <alignment horizontal="center" vertical="center"/>
      <protection locked="0"/>
    </xf>
    <xf numFmtId="0" fontId="14" fillId="11" borderId="79" xfId="0" applyFont="1" applyFill="1" applyBorder="1" applyAlignment="1" applyProtection="1">
      <alignment horizontal="center" vertical="center"/>
      <protection locked="0"/>
    </xf>
    <xf numFmtId="0" fontId="14" fillId="11" borderId="81" xfId="0" applyFont="1" applyFill="1" applyBorder="1" applyAlignment="1" applyProtection="1">
      <alignment horizontal="center" vertical="center"/>
      <protection locked="0"/>
    </xf>
    <xf numFmtId="0" fontId="14" fillId="11" borderId="82" xfId="0" applyFont="1" applyFill="1" applyBorder="1" applyAlignment="1" applyProtection="1">
      <alignment horizontal="center" vertical="center"/>
      <protection locked="0"/>
    </xf>
    <xf numFmtId="0" fontId="14" fillId="11" borderId="83" xfId="0" applyFont="1" applyFill="1" applyBorder="1" applyAlignment="1" applyProtection="1">
      <alignment horizontal="center" vertical="center"/>
      <protection locked="0"/>
    </xf>
    <xf numFmtId="0" fontId="16" fillId="0" borderId="78" xfId="0" applyFont="1" applyBorder="1" applyAlignment="1" applyProtection="1">
      <alignment horizontal="left" vertical="top"/>
      <protection locked="0"/>
    </xf>
    <xf numFmtId="0" fontId="16" fillId="0" borderId="39" xfId="0" applyFont="1" applyBorder="1" applyAlignment="1" applyProtection="1">
      <alignment horizontal="left" vertical="top"/>
      <protection locked="0"/>
    </xf>
    <xf numFmtId="0" fontId="16" fillId="0" borderId="79" xfId="0" applyFont="1" applyBorder="1" applyAlignment="1" applyProtection="1">
      <alignment horizontal="left" vertical="top"/>
      <protection locked="0"/>
    </xf>
    <xf numFmtId="0" fontId="16" fillId="0" borderId="81" xfId="0" applyFont="1" applyBorder="1" applyAlignment="1" applyProtection="1">
      <alignment horizontal="left" vertical="top"/>
      <protection locked="0"/>
    </xf>
    <xf numFmtId="0" fontId="16" fillId="0" borderId="82" xfId="0" applyFont="1" applyBorder="1" applyAlignment="1" applyProtection="1">
      <alignment horizontal="left" vertical="top"/>
      <protection locked="0"/>
    </xf>
    <xf numFmtId="0" fontId="16" fillId="0" borderId="83" xfId="0" applyFont="1" applyBorder="1" applyAlignment="1" applyProtection="1">
      <alignment horizontal="left" vertical="top"/>
      <protection locked="0"/>
    </xf>
    <xf numFmtId="0" fontId="5" fillId="11" borderId="9" xfId="0" applyFont="1" applyFill="1" applyBorder="1" applyAlignment="1" applyProtection="1">
      <alignment horizontal="center" vertical="center"/>
      <protection locked="0"/>
    </xf>
    <xf numFmtId="0" fontId="5" fillId="11" borderId="8" xfId="0" applyFont="1" applyFill="1" applyBorder="1" applyAlignment="1" applyProtection="1">
      <alignment horizontal="center" vertical="center"/>
      <protection locked="0"/>
    </xf>
    <xf numFmtId="0" fontId="5" fillId="11" borderId="49" xfId="0" applyFont="1" applyFill="1" applyBorder="1" applyAlignment="1" applyProtection="1">
      <alignment horizontal="center" vertical="center"/>
      <protection locked="0"/>
    </xf>
    <xf numFmtId="0" fontId="13" fillId="0" borderId="50" xfId="0" applyFont="1" applyBorder="1" applyAlignment="1">
      <alignment horizontal="center" vertical="center"/>
    </xf>
    <xf numFmtId="0" fontId="13" fillId="0" borderId="51" xfId="0" applyFont="1" applyBorder="1" applyAlignment="1">
      <alignment horizontal="center" vertical="center"/>
    </xf>
    <xf numFmtId="0" fontId="13" fillId="0" borderId="51" xfId="0" applyFont="1" applyBorder="1" applyAlignment="1">
      <alignment horizontal="center" vertical="center" shrinkToFit="1"/>
    </xf>
    <xf numFmtId="0" fontId="13" fillId="0" borderId="52" xfId="0" applyFont="1" applyBorder="1" applyAlignment="1">
      <alignment horizontal="center" vertical="center" shrinkToFit="1"/>
    </xf>
    <xf numFmtId="0" fontId="16" fillId="11" borderId="53" xfId="0" applyFont="1" applyFill="1" applyBorder="1" applyAlignment="1" applyProtection="1">
      <alignment horizontal="left" vertical="center" wrapText="1"/>
      <protection locked="0"/>
    </xf>
    <xf numFmtId="0" fontId="16" fillId="11" borderId="54" xfId="0" applyFont="1" applyFill="1" applyBorder="1" applyAlignment="1" applyProtection="1">
      <alignment horizontal="left" vertical="center" wrapText="1"/>
      <protection locked="0"/>
    </xf>
    <xf numFmtId="0" fontId="16" fillId="11" borderId="55" xfId="0" applyFont="1" applyFill="1" applyBorder="1" applyAlignment="1" applyProtection="1">
      <alignment horizontal="left" vertical="center" wrapText="1"/>
      <protection locked="0"/>
    </xf>
    <xf numFmtId="0" fontId="16" fillId="11" borderId="22" xfId="0" applyFont="1" applyFill="1" applyBorder="1" applyAlignment="1" applyProtection="1">
      <alignment horizontal="left" vertical="center" wrapText="1"/>
      <protection locked="0"/>
    </xf>
    <xf numFmtId="0" fontId="16" fillId="11" borderId="0" xfId="0" applyFont="1" applyFill="1" applyAlignment="1" applyProtection="1">
      <alignment horizontal="left" vertical="center" wrapText="1"/>
      <protection locked="0"/>
    </xf>
    <xf numFmtId="0" fontId="16" fillId="11" borderId="2" xfId="0" applyFont="1" applyFill="1" applyBorder="1" applyAlignment="1" applyProtection="1">
      <alignment horizontal="left" vertical="center" wrapText="1"/>
      <protection locked="0"/>
    </xf>
    <xf numFmtId="0" fontId="16" fillId="11" borderId="60" xfId="0" applyFont="1" applyFill="1" applyBorder="1" applyAlignment="1" applyProtection="1">
      <alignment horizontal="left" vertical="center" wrapText="1"/>
      <protection locked="0"/>
    </xf>
    <xf numFmtId="0" fontId="16" fillId="11" borderId="8" xfId="0" applyFont="1" applyFill="1" applyBorder="1" applyAlignment="1" applyProtection="1">
      <alignment horizontal="left" vertical="center" wrapText="1"/>
      <protection locked="0"/>
    </xf>
    <xf numFmtId="0" fontId="16" fillId="11" borderId="38" xfId="0" applyFont="1" applyFill="1" applyBorder="1" applyAlignment="1" applyProtection="1">
      <alignment horizontal="left" vertical="center" wrapText="1"/>
      <protection locked="0"/>
    </xf>
    <xf numFmtId="38" fontId="5" fillId="0" borderId="56" xfId="11" applyFont="1" applyFill="1" applyBorder="1" applyAlignment="1">
      <alignment horizontal="center" vertical="center" wrapText="1"/>
    </xf>
    <xf numFmtId="38" fontId="5" fillId="0" borderId="54" xfId="11" applyFont="1" applyFill="1" applyBorder="1" applyAlignment="1">
      <alignment horizontal="center" vertical="center" wrapText="1"/>
    </xf>
    <xf numFmtId="38" fontId="5" fillId="0" borderId="58" xfId="11" applyFont="1" applyFill="1" applyBorder="1" applyAlignment="1">
      <alignment horizontal="center" vertical="center" wrapText="1"/>
    </xf>
    <xf numFmtId="38" fontId="5" fillId="0" borderId="0" xfId="11" applyFont="1" applyFill="1" applyBorder="1" applyAlignment="1">
      <alignment horizontal="center" vertical="center" wrapText="1"/>
    </xf>
    <xf numFmtId="38" fontId="5" fillId="0" borderId="9" xfId="11" applyFont="1" applyFill="1" applyBorder="1" applyAlignment="1">
      <alignment horizontal="center" vertical="center" wrapText="1"/>
    </xf>
    <xf numFmtId="38" fontId="5" fillId="0" borderId="8" xfId="11" applyFont="1" applyFill="1" applyBorder="1" applyAlignment="1">
      <alignment horizontal="center" vertical="center" wrapText="1"/>
    </xf>
    <xf numFmtId="0" fontId="16" fillId="0" borderId="54" xfId="0" applyFont="1" applyBorder="1" applyAlignment="1">
      <alignment horizontal="center" vertical="center" wrapText="1"/>
    </xf>
    <xf numFmtId="0" fontId="16" fillId="0" borderId="55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6" fillId="0" borderId="38" xfId="0" applyFont="1" applyBorder="1" applyAlignment="1">
      <alignment horizontal="center" vertical="center" wrapText="1"/>
    </xf>
    <xf numFmtId="0" fontId="5" fillId="11" borderId="30" xfId="0" applyFont="1" applyFill="1" applyBorder="1" applyAlignment="1" applyProtection="1">
      <alignment horizontal="center" vertical="center" wrapText="1"/>
      <protection locked="0"/>
    </xf>
    <xf numFmtId="0" fontId="5" fillId="11" borderId="31" xfId="0" applyFont="1" applyFill="1" applyBorder="1" applyAlignment="1" applyProtection="1">
      <alignment horizontal="center" vertical="center" wrapText="1"/>
      <protection locked="0"/>
    </xf>
    <xf numFmtId="49" fontId="14" fillId="11" borderId="31" xfId="0" applyNumberFormat="1" applyFont="1" applyFill="1" applyBorder="1" applyAlignment="1" applyProtection="1">
      <alignment horizontal="center" vertical="center"/>
      <protection locked="0"/>
    </xf>
    <xf numFmtId="0" fontId="13" fillId="0" borderId="61" xfId="0" applyFont="1" applyBorder="1" applyAlignment="1">
      <alignment horizontal="center" vertical="center"/>
    </xf>
    <xf numFmtId="0" fontId="13" fillId="0" borderId="62" xfId="0" applyFont="1" applyBorder="1" applyAlignment="1">
      <alignment horizontal="center" vertical="center"/>
    </xf>
    <xf numFmtId="0" fontId="13" fillId="0" borderId="63" xfId="0" applyFont="1" applyBorder="1" applyAlignment="1">
      <alignment horizontal="center" vertical="center"/>
    </xf>
    <xf numFmtId="0" fontId="13" fillId="0" borderId="52" xfId="0" applyFont="1" applyBorder="1" applyAlignment="1">
      <alignment horizontal="center" vertical="center"/>
    </xf>
    <xf numFmtId="14" fontId="5" fillId="11" borderId="23" xfId="0" applyNumberFormat="1" applyFont="1" applyFill="1" applyBorder="1" applyAlignment="1" applyProtection="1">
      <alignment horizontal="center" vertical="center"/>
      <protection locked="0"/>
    </xf>
    <xf numFmtId="0" fontId="5" fillId="11" borderId="24" xfId="0" applyFont="1" applyFill="1" applyBorder="1" applyAlignment="1" applyProtection="1">
      <alignment horizontal="center" vertical="center"/>
      <protection locked="0"/>
    </xf>
    <xf numFmtId="0" fontId="5" fillId="11" borderId="29" xfId="0" applyFont="1" applyFill="1" applyBorder="1" applyAlignment="1" applyProtection="1">
      <alignment horizontal="center" vertical="center"/>
      <protection locked="0"/>
    </xf>
    <xf numFmtId="38" fontId="14" fillId="11" borderId="64" xfId="11" applyFont="1" applyFill="1" applyBorder="1" applyAlignment="1" applyProtection="1">
      <alignment horizontal="center" vertical="center" wrapText="1"/>
      <protection locked="0"/>
    </xf>
    <xf numFmtId="38" fontId="14" fillId="11" borderId="24" xfId="11" applyFont="1" applyFill="1" applyBorder="1" applyAlignment="1" applyProtection="1">
      <alignment horizontal="center" vertical="center" wrapText="1"/>
      <protection locked="0"/>
    </xf>
    <xf numFmtId="0" fontId="13" fillId="0" borderId="39" xfId="0" applyFont="1" applyBorder="1" applyAlignment="1">
      <alignment horizontal="left" shrinkToFit="1"/>
    </xf>
    <xf numFmtId="0" fontId="13" fillId="0" borderId="39" xfId="0" applyFont="1" applyBorder="1" applyAlignment="1">
      <alignment horizontal="center" shrinkToFit="1"/>
    </xf>
    <xf numFmtId="0" fontId="13" fillId="0" borderId="34" xfId="0" applyFont="1" applyBorder="1" applyAlignment="1">
      <alignment horizontal="center" vertical="center"/>
    </xf>
    <xf numFmtId="0" fontId="13" fillId="0" borderId="35" xfId="0" applyFont="1" applyBorder="1" applyAlignment="1">
      <alignment horizontal="center" vertical="center"/>
    </xf>
    <xf numFmtId="0" fontId="13" fillId="0" borderId="36" xfId="0" applyFont="1" applyBorder="1" applyAlignment="1">
      <alignment horizontal="center" vertical="center"/>
    </xf>
    <xf numFmtId="0" fontId="13" fillId="0" borderId="37" xfId="0" applyFont="1" applyBorder="1" applyAlignment="1">
      <alignment horizontal="center" vertical="center"/>
    </xf>
    <xf numFmtId="0" fontId="13" fillId="0" borderId="22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23" xfId="0" applyFont="1" applyBorder="1" applyAlignment="1">
      <alignment horizontal="center" vertical="center"/>
    </xf>
    <xf numFmtId="0" fontId="13" fillId="0" borderId="24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25" xfId="0" applyFont="1" applyBorder="1" applyAlignment="1">
      <alignment horizontal="center" vertical="center"/>
    </xf>
    <xf numFmtId="0" fontId="13" fillId="0" borderId="26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13" fillId="0" borderId="28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101" xfId="0" applyFont="1" applyBorder="1" applyAlignment="1">
      <alignment horizontal="center" vertical="center"/>
    </xf>
    <xf numFmtId="0" fontId="13" fillId="0" borderId="100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39" fillId="0" borderId="85" xfId="15" applyFont="1" applyBorder="1" applyAlignment="1">
      <alignment horizontal="center" vertical="center" wrapText="1"/>
    </xf>
    <xf numFmtId="0" fontId="39" fillId="0" borderId="92" xfId="15" applyFont="1" applyBorder="1" applyAlignment="1">
      <alignment horizontal="center" vertical="center" wrapText="1"/>
    </xf>
    <xf numFmtId="0" fontId="39" fillId="0" borderId="91" xfId="15" applyFont="1" applyBorder="1" applyAlignment="1">
      <alignment horizontal="center" vertical="center" wrapText="1"/>
    </xf>
    <xf numFmtId="0" fontId="39" fillId="0" borderId="94" xfId="15" applyFont="1" applyBorder="1" applyAlignment="1">
      <alignment horizontal="center" vertical="center" wrapText="1"/>
    </xf>
    <xf numFmtId="0" fontId="39" fillId="0" borderId="88" xfId="15" applyFont="1" applyBorder="1" applyAlignment="1">
      <alignment horizontal="center" vertical="center"/>
    </xf>
    <xf numFmtId="0" fontId="39" fillId="0" borderId="93" xfId="15" applyFont="1" applyBorder="1" applyAlignment="1">
      <alignment horizontal="center" vertical="center"/>
    </xf>
    <xf numFmtId="0" fontId="39" fillId="0" borderId="89" xfId="15" applyFont="1" applyBorder="1" applyAlignment="1">
      <alignment horizontal="center" vertical="center"/>
    </xf>
    <xf numFmtId="0" fontId="39" fillId="0" borderId="65" xfId="15" applyFont="1" applyBorder="1" applyAlignment="1">
      <alignment horizontal="center" vertical="center"/>
    </xf>
    <xf numFmtId="0" fontId="39" fillId="0" borderId="90" xfId="15" applyFont="1" applyBorder="1" applyAlignment="1">
      <alignment horizontal="center" vertical="center"/>
    </xf>
    <xf numFmtId="0" fontId="39" fillId="0" borderId="42" xfId="15" applyFont="1" applyBorder="1" applyAlignment="1">
      <alignment horizontal="center" vertical="center"/>
    </xf>
    <xf numFmtId="49" fontId="38" fillId="12" borderId="97" xfId="15" applyNumberFormat="1" applyFont="1" applyFill="1" applyBorder="1" applyAlignment="1" applyProtection="1">
      <alignment horizontal="left" vertical="center"/>
      <protection locked="0"/>
    </xf>
    <xf numFmtId="49" fontId="38" fillId="0" borderId="97" xfId="15" applyNumberFormat="1" applyFont="1" applyBorder="1" applyAlignment="1">
      <alignment horizontal="center" vertical="distributed"/>
    </xf>
    <xf numFmtId="49" fontId="38" fillId="0" borderId="98" xfId="15" applyNumberFormat="1" applyFont="1" applyBorder="1" applyAlignment="1">
      <alignment horizontal="center" vertical="distributed"/>
    </xf>
    <xf numFmtId="0" fontId="38" fillId="0" borderId="99" xfId="15" applyFont="1" applyBorder="1" applyAlignment="1">
      <alignment horizontal="center" vertical="center"/>
    </xf>
    <xf numFmtId="0" fontId="38" fillId="0" borderId="100" xfId="15" applyFont="1" applyBorder="1" applyAlignment="1">
      <alignment horizontal="center" vertical="center"/>
    </xf>
    <xf numFmtId="49" fontId="38" fillId="12" borderId="101" xfId="15" applyNumberFormat="1" applyFont="1" applyFill="1" applyBorder="1" applyAlignment="1" applyProtection="1">
      <alignment horizontal="left" vertical="center"/>
      <protection locked="0"/>
    </xf>
    <xf numFmtId="49" fontId="38" fillId="12" borderId="100" xfId="15" applyNumberFormat="1" applyFont="1" applyFill="1" applyBorder="1" applyAlignment="1" applyProtection="1">
      <alignment horizontal="left" vertical="center"/>
      <protection locked="0"/>
    </xf>
    <xf numFmtId="0" fontId="38" fillId="0" borderId="101" xfId="15" applyFont="1" applyBorder="1" applyAlignment="1">
      <alignment horizontal="center" vertical="center"/>
    </xf>
    <xf numFmtId="179" fontId="38" fillId="12" borderId="101" xfId="15" applyNumberFormat="1" applyFont="1" applyFill="1" applyBorder="1" applyAlignment="1" applyProtection="1">
      <alignment horizontal="center" vertical="center"/>
      <protection locked="0"/>
    </xf>
    <xf numFmtId="179" fontId="38" fillId="12" borderId="100" xfId="15" applyNumberFormat="1" applyFont="1" applyFill="1" applyBorder="1" applyAlignment="1" applyProtection="1">
      <alignment horizontal="center" vertical="center"/>
      <protection locked="0"/>
    </xf>
    <xf numFmtId="0" fontId="38" fillId="0" borderId="101" xfId="15" applyFont="1" applyBorder="1" applyAlignment="1">
      <alignment horizontal="center" vertical="distributed"/>
    </xf>
    <xf numFmtId="0" fontId="38" fillId="0" borderId="100" xfId="15" applyFont="1" applyBorder="1" applyAlignment="1">
      <alignment horizontal="center" vertical="distributed"/>
    </xf>
    <xf numFmtId="49" fontId="38" fillId="12" borderId="102" xfId="15" applyNumberFormat="1" applyFont="1" applyFill="1" applyBorder="1" applyAlignment="1" applyProtection="1">
      <alignment horizontal="left" vertical="center"/>
      <protection locked="0"/>
    </xf>
    <xf numFmtId="180" fontId="38" fillId="12" borderId="103" xfId="15" applyNumberFormat="1" applyFont="1" applyFill="1" applyBorder="1" applyAlignment="1" applyProtection="1">
      <alignment horizontal="center" vertical="center"/>
      <protection locked="0"/>
    </xf>
    <xf numFmtId="180" fontId="38" fillId="12" borderId="104" xfId="15" applyNumberFormat="1" applyFont="1" applyFill="1" applyBorder="1" applyAlignment="1" applyProtection="1">
      <alignment horizontal="center" vertical="center"/>
      <protection locked="0"/>
    </xf>
    <xf numFmtId="0" fontId="37" fillId="12" borderId="24" xfId="15" applyFont="1" applyFill="1" applyBorder="1" applyAlignment="1" applyProtection="1">
      <alignment horizontal="center" vertical="center"/>
      <protection locked="0"/>
    </xf>
    <xf numFmtId="0" fontId="38" fillId="0" borderId="87" xfId="15" applyFont="1" applyBorder="1" applyAlignment="1">
      <alignment horizontal="center" vertical="center" wrapText="1"/>
    </xf>
    <xf numFmtId="0" fontId="38" fillId="0" borderId="108" xfId="15" applyFont="1" applyBorder="1" applyAlignment="1">
      <alignment horizontal="center" vertical="center"/>
    </xf>
    <xf numFmtId="49" fontId="38" fillId="12" borderId="96" xfId="15" applyNumberFormat="1" applyFont="1" applyFill="1" applyBorder="1" applyAlignment="1" applyProtection="1">
      <alignment horizontal="left" vertical="center"/>
      <protection locked="0"/>
    </xf>
    <xf numFmtId="49" fontId="38" fillId="12" borderId="108" xfId="15" applyNumberFormat="1" applyFont="1" applyFill="1" applyBorder="1" applyAlignment="1" applyProtection="1">
      <alignment horizontal="left" vertical="center"/>
      <protection locked="0"/>
    </xf>
    <xf numFmtId="0" fontId="38" fillId="0" borderId="96" xfId="15" applyFont="1" applyBorder="1" applyAlignment="1">
      <alignment horizontal="center" vertical="center" wrapText="1"/>
    </xf>
    <xf numFmtId="0" fontId="38" fillId="0" borderId="108" xfId="15" applyFont="1" applyBorder="1" applyAlignment="1">
      <alignment horizontal="center" vertical="center" wrapText="1"/>
    </xf>
    <xf numFmtId="49" fontId="38" fillId="12" borderId="96" xfId="15" applyNumberFormat="1" applyFont="1" applyFill="1" applyBorder="1" applyAlignment="1" applyProtection="1">
      <alignment horizontal="center" vertical="center"/>
      <protection locked="0"/>
    </xf>
    <xf numFmtId="49" fontId="38" fillId="12" borderId="108" xfId="15" applyNumberFormat="1" applyFont="1" applyFill="1" applyBorder="1" applyAlignment="1" applyProtection="1">
      <alignment horizontal="center" vertical="center"/>
      <protection locked="0"/>
    </xf>
    <xf numFmtId="49" fontId="24" fillId="0" borderId="106" xfId="0" applyNumberFormat="1" applyFont="1" applyBorder="1" applyAlignment="1">
      <alignment horizontal="center" vertical="center"/>
    </xf>
    <xf numFmtId="49" fontId="24" fillId="0" borderId="5" xfId="0" applyNumberFormat="1" applyFont="1" applyBorder="1" applyAlignment="1">
      <alignment horizontal="center" vertical="center"/>
    </xf>
    <xf numFmtId="49" fontId="24" fillId="0" borderId="4" xfId="0" applyNumberFormat="1" applyFont="1" applyBorder="1" applyAlignment="1">
      <alignment horizontal="center" vertical="center"/>
    </xf>
    <xf numFmtId="0" fontId="24" fillId="5" borderId="3" xfId="6" applyFont="1" applyFill="1" applyBorder="1" applyAlignment="1">
      <alignment horizontal="center" wrapText="1"/>
    </xf>
    <xf numFmtId="0" fontId="24" fillId="5" borderId="5" xfId="6" applyFont="1" applyFill="1" applyBorder="1" applyAlignment="1">
      <alignment horizontal="center" wrapText="1"/>
    </xf>
    <xf numFmtId="0" fontId="24" fillId="5" borderId="4" xfId="6" applyFont="1" applyFill="1" applyBorder="1" applyAlignment="1">
      <alignment horizontal="center" wrapText="1"/>
    </xf>
    <xf numFmtId="0" fontId="24" fillId="4" borderId="1" xfId="5" applyFont="1" applyFill="1" applyBorder="1" applyAlignment="1">
      <alignment horizontal="center" vertical="center"/>
    </xf>
    <xf numFmtId="49" fontId="24" fillId="4" borderId="107" xfId="0" applyNumberFormat="1" applyFont="1" applyFill="1" applyBorder="1" applyAlignment="1">
      <alignment horizontal="center" vertical="center"/>
    </xf>
    <xf numFmtId="0" fontId="24" fillId="4" borderId="3" xfId="5" applyFont="1" applyFill="1" applyBorder="1" applyAlignment="1">
      <alignment horizontal="center" vertical="center"/>
    </xf>
    <xf numFmtId="0" fontId="24" fillId="4" borderId="5" xfId="5" applyFont="1" applyFill="1" applyBorder="1" applyAlignment="1">
      <alignment horizontal="center" vertical="center"/>
    </xf>
    <xf numFmtId="49" fontId="24" fillId="5" borderId="106" xfId="6" applyNumberFormat="1" applyFont="1" applyFill="1" applyBorder="1" applyAlignment="1">
      <alignment horizontal="center"/>
    </xf>
    <xf numFmtId="49" fontId="24" fillId="5" borderId="5" xfId="6" applyNumberFormat="1" applyFont="1" applyFill="1" applyBorder="1" applyAlignment="1">
      <alignment horizontal="center"/>
    </xf>
    <xf numFmtId="49" fontId="24" fillId="5" borderId="4" xfId="6" applyNumberFormat="1" applyFont="1" applyFill="1" applyBorder="1" applyAlignment="1">
      <alignment horizontal="center"/>
    </xf>
    <xf numFmtId="49" fontId="24" fillId="5" borderId="9" xfId="6" applyNumberFormat="1" applyFont="1" applyFill="1" applyBorder="1" applyAlignment="1">
      <alignment horizontal="center" wrapText="1"/>
    </xf>
    <xf numFmtId="49" fontId="24" fillId="5" borderId="8" xfId="6" applyNumberFormat="1" applyFont="1" applyFill="1" applyBorder="1" applyAlignment="1">
      <alignment horizontal="center" wrapText="1"/>
    </xf>
    <xf numFmtId="0" fontId="24" fillId="0" borderId="1" xfId="5" applyFont="1" applyBorder="1" applyAlignment="1">
      <alignment horizontal="center" vertical="center"/>
    </xf>
    <xf numFmtId="49" fontId="24" fillId="4" borderId="106" xfId="0" applyNumberFormat="1" applyFont="1" applyFill="1" applyBorder="1" applyAlignment="1">
      <alignment horizontal="center" vertical="center"/>
    </xf>
    <xf numFmtId="49" fontId="24" fillId="4" borderId="5" xfId="0" applyNumberFormat="1" applyFont="1" applyFill="1" applyBorder="1" applyAlignment="1">
      <alignment horizontal="center" vertical="center"/>
    </xf>
    <xf numFmtId="49" fontId="24" fillId="4" borderId="4" xfId="0" applyNumberFormat="1" applyFont="1" applyFill="1" applyBorder="1" applyAlignment="1">
      <alignment horizontal="center" vertical="center"/>
    </xf>
    <xf numFmtId="49" fontId="24" fillId="6" borderId="106" xfId="0" applyNumberFormat="1" applyFont="1" applyFill="1" applyBorder="1" applyAlignment="1">
      <alignment horizontal="center" vertical="center"/>
    </xf>
    <xf numFmtId="49" fontId="24" fillId="6" borderId="5" xfId="0" applyNumberFormat="1" applyFont="1" applyFill="1" applyBorder="1" applyAlignment="1">
      <alignment horizontal="center" vertical="center"/>
    </xf>
    <xf numFmtId="49" fontId="24" fillId="6" borderId="4" xfId="0" applyNumberFormat="1" applyFont="1" applyFill="1" applyBorder="1" applyAlignment="1">
      <alignment horizontal="center" vertical="center"/>
    </xf>
  </cellXfs>
  <cellStyles count="18">
    <cellStyle name="パーセント" xfId="17" builtinId="5"/>
    <cellStyle name="桁区切り" xfId="11" builtinId="6"/>
    <cellStyle name="桁区切り 2" xfId="16" xr:uid="{00000000-0005-0000-0000-000001000000}"/>
    <cellStyle name="桁区切り 3" xfId="2" xr:uid="{00000000-0005-0000-0000-000002000000}"/>
    <cellStyle name="桁区切り 3 2" xfId="12" xr:uid="{00000000-0005-0000-0000-000003000000}"/>
    <cellStyle name="標準" xfId="0" builtinId="0"/>
    <cellStyle name="標準 10" xfId="6" xr:uid="{00000000-0005-0000-0000-000005000000}"/>
    <cellStyle name="標準 12" xfId="7" xr:uid="{00000000-0005-0000-0000-000006000000}"/>
    <cellStyle name="標準 2" xfId="4" xr:uid="{00000000-0005-0000-0000-000007000000}"/>
    <cellStyle name="標準 2 3" xfId="8" xr:uid="{00000000-0005-0000-0000-000008000000}"/>
    <cellStyle name="標準 3" xfId="1" xr:uid="{00000000-0005-0000-0000-000009000000}"/>
    <cellStyle name="標準 3 2" xfId="5" xr:uid="{00000000-0005-0000-0000-00000A000000}"/>
    <cellStyle name="標準 3 3" xfId="13" xr:uid="{00000000-0005-0000-0000-00000B000000}"/>
    <cellStyle name="標準 4" xfId="14" xr:uid="{00000000-0005-0000-0000-00000C000000}"/>
    <cellStyle name="標準 4 2" xfId="9" xr:uid="{00000000-0005-0000-0000-00000D000000}"/>
    <cellStyle name="標準 4 2 2 2" xfId="10" xr:uid="{00000000-0005-0000-0000-00000E000000}"/>
    <cellStyle name="標準 5" xfId="3" xr:uid="{00000000-0005-0000-0000-00000F000000}"/>
    <cellStyle name="標準 6" xfId="15" xr:uid="{00000000-0005-0000-0000-00001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ustomXml" Target="../customXml/item1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2.xml><?xml version="1.0" encoding="utf-8"?>
<formControlPr xmlns="http://schemas.microsoft.com/office/spreadsheetml/2009/9/main" objectType="Radio" checked="Checked" lockText="1" noThreeD="1"/>
</file>

<file path=xl/ctrlProps/ctrlProp3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339728</xdr:colOff>
      <xdr:row>4</xdr:row>
      <xdr:rowOff>71324</xdr:rowOff>
    </xdr:from>
    <xdr:to>
      <xdr:col>6</xdr:col>
      <xdr:colOff>431755</xdr:colOff>
      <xdr:row>14</xdr:row>
      <xdr:rowOff>210074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" b="4157"/>
        <a:stretch/>
      </xdr:blipFill>
      <xdr:spPr>
        <a:xfrm>
          <a:off x="339728" y="1023824"/>
          <a:ext cx="4206827" cy="2520000"/>
        </a:xfrm>
        <a:prstGeom prst="rect">
          <a:avLst/>
        </a:prstGeom>
      </xdr:spPr>
    </xdr:pic>
    <xdr:clientData/>
  </xdr:twoCellAnchor>
  <xdr:twoCellAnchor editAs="oneCell">
    <xdr:from>
      <xdr:col>7</xdr:col>
      <xdr:colOff>152400</xdr:colOff>
      <xdr:row>4</xdr:row>
      <xdr:rowOff>80849</xdr:rowOff>
    </xdr:from>
    <xdr:to>
      <xdr:col>13</xdr:col>
      <xdr:colOff>244427</xdr:colOff>
      <xdr:row>14</xdr:row>
      <xdr:rowOff>219599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3807"/>
        <a:stretch/>
      </xdr:blipFill>
      <xdr:spPr>
        <a:xfrm>
          <a:off x="4953000" y="1033349"/>
          <a:ext cx="4206827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18</xdr:row>
      <xdr:rowOff>117546</xdr:rowOff>
    </xdr:from>
    <xdr:to>
      <xdr:col>6</xdr:col>
      <xdr:colOff>330153</xdr:colOff>
      <xdr:row>29</xdr:row>
      <xdr:rowOff>18171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1" b="4157"/>
        <a:stretch/>
      </xdr:blipFill>
      <xdr:spPr>
        <a:xfrm>
          <a:off x="238126" y="4403796"/>
          <a:ext cx="4212143" cy="252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209550</xdr:colOff>
      <xdr:row>18</xdr:row>
      <xdr:rowOff>133348</xdr:rowOff>
    </xdr:from>
    <xdr:to>
      <xdr:col>13</xdr:col>
      <xdr:colOff>301577</xdr:colOff>
      <xdr:row>29</xdr:row>
      <xdr:rowOff>33973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" b="4157"/>
        <a:stretch/>
      </xdr:blipFill>
      <xdr:spPr>
        <a:xfrm>
          <a:off x="5016352" y="4419598"/>
          <a:ext cx="4212144" cy="2520000"/>
        </a:xfrm>
        <a:prstGeom prst="rect">
          <a:avLst/>
        </a:prstGeom>
      </xdr:spPr>
    </xdr:pic>
    <xdr:clientData/>
  </xdr:twoCellAnchor>
  <xdr:oneCellAnchor>
    <xdr:from>
      <xdr:col>0</xdr:col>
      <xdr:colOff>354143</xdr:colOff>
      <xdr:row>1</xdr:row>
      <xdr:rowOff>24047</xdr:rowOff>
    </xdr:from>
    <xdr:ext cx="4416594" cy="800604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/>
      </xdr:nvSpPr>
      <xdr:spPr>
        <a:xfrm>
          <a:off x="354143" y="262172"/>
          <a:ext cx="4416594" cy="8006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① </a:t>
          </a:r>
          <a:r>
            <a:rPr kumimoji="1" lang="en-US" altLang="ja-JP" sz="1100"/>
            <a:t>10</a:t>
          </a:r>
          <a:r>
            <a:rPr kumimoji="1" lang="ja-JP" altLang="en-US" sz="1100"/>
            <a:t>ページ目を左側行番号のグレー表示の部分をドラックし</a:t>
          </a:r>
          <a:endParaRPr kumimoji="1" lang="en-US" altLang="ja-JP" sz="1100"/>
        </a:p>
        <a:p>
          <a:r>
            <a:rPr kumimoji="1" lang="ja-JP" altLang="en-US" sz="1100"/>
            <a:t>　範囲選択します。</a:t>
          </a:r>
          <a:endParaRPr kumimoji="1" lang="en-US" altLang="ja-JP" sz="1100">
            <a:latin typeface="+mn-ea"/>
            <a:ea typeface="+mn-ea"/>
          </a:endParaRPr>
        </a:p>
        <a:p>
          <a:r>
            <a:rPr kumimoji="1" lang="en-US" altLang="ja-JP" sz="1100">
              <a:latin typeface="+mn-ea"/>
              <a:ea typeface="+mn-ea"/>
            </a:rPr>
            <a:t>〔</a:t>
          </a:r>
          <a:r>
            <a:rPr kumimoji="1" lang="ja-JP" altLang="en-US" sz="1100">
              <a:latin typeface="+mn-ea"/>
              <a:ea typeface="+mn-ea"/>
            </a:rPr>
            <a:t>ドラッグ：マウスの左ボタンを押しながらマウスを動かすこと</a:t>
          </a:r>
          <a:r>
            <a:rPr kumimoji="1" lang="en-US" altLang="ja-JP" sz="1100">
              <a:latin typeface="+mn-ea"/>
              <a:ea typeface="+mn-ea"/>
            </a:rPr>
            <a:t>〕</a:t>
          </a:r>
          <a:endParaRPr kumimoji="1" lang="ja-JP" altLang="en-US" sz="1100">
            <a:latin typeface="+mn-ea"/>
            <a:ea typeface="+mn-ea"/>
          </a:endParaRPr>
        </a:p>
      </xdr:txBody>
    </xdr:sp>
    <xdr:clientData/>
  </xdr:oneCellAnchor>
  <xdr:oneCellAnchor>
    <xdr:from>
      <xdr:col>7</xdr:col>
      <xdr:colOff>69174</xdr:colOff>
      <xdr:row>1</xdr:row>
      <xdr:rowOff>24047</xdr:rowOff>
    </xdr:from>
    <xdr:ext cx="3884205" cy="564514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/>
      </xdr:nvSpPr>
      <xdr:spPr>
        <a:xfrm>
          <a:off x="4869774" y="262172"/>
          <a:ext cx="3884205" cy="56451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② ドラッグしたところで右クリックしてメニューを表示し</a:t>
          </a:r>
          <a:endParaRPr kumimoji="1" lang="en-US" altLang="ja-JP" sz="1100"/>
        </a:p>
        <a:p>
          <a:r>
            <a:rPr kumimoji="1" lang="ja-JP" altLang="en-US" sz="1100"/>
            <a:t>　</a:t>
          </a:r>
          <a:r>
            <a:rPr kumimoji="1" lang="en-US" altLang="ja-JP" sz="1100"/>
            <a:t>『</a:t>
          </a:r>
          <a:r>
            <a:rPr kumimoji="1" lang="ja-JP" altLang="en-US" sz="1100"/>
            <a:t>コピー</a:t>
          </a:r>
          <a:r>
            <a:rPr kumimoji="1" lang="en-US" altLang="ja-JP" sz="1100"/>
            <a:t>(C)』</a:t>
          </a:r>
          <a:r>
            <a:rPr kumimoji="1" lang="ja-JP" altLang="en-US" sz="1100"/>
            <a:t>を左クリックします。</a:t>
          </a:r>
        </a:p>
      </xdr:txBody>
    </xdr:sp>
    <xdr:clientData/>
  </xdr:oneCellAnchor>
  <xdr:oneCellAnchor>
    <xdr:from>
      <xdr:col>0</xdr:col>
      <xdr:colOff>354143</xdr:colOff>
      <xdr:row>15</xdr:row>
      <xdr:rowOff>78352</xdr:rowOff>
    </xdr:from>
    <xdr:ext cx="4309321" cy="564514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354143" y="3603839"/>
          <a:ext cx="4309321" cy="56451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③ </a:t>
          </a:r>
          <a:r>
            <a:rPr kumimoji="1" lang="en-US" altLang="ja-JP" sz="1100"/>
            <a:t>11</a:t>
          </a:r>
          <a:r>
            <a:rPr kumimoji="1" lang="ja-JP" altLang="en-US" sz="1100"/>
            <a:t>ページ目の左上番号のグレー部分を右クリックしメニューを</a:t>
          </a:r>
          <a:endParaRPr kumimoji="1" lang="en-US" altLang="ja-JP" sz="1100"/>
        </a:p>
        <a:p>
          <a:r>
            <a:rPr kumimoji="1" lang="ja-JP" altLang="en-US" sz="1100">
              <a:latin typeface="+mn-ea"/>
              <a:ea typeface="+mn-ea"/>
            </a:rPr>
            <a:t>　 表示させ</a:t>
          </a:r>
          <a:r>
            <a:rPr kumimoji="1" lang="en-US" altLang="ja-JP" sz="1100">
              <a:latin typeface="+mn-ea"/>
              <a:ea typeface="+mn-ea"/>
            </a:rPr>
            <a:t>『</a:t>
          </a:r>
          <a:r>
            <a:rPr kumimoji="1" lang="ja-JP" altLang="en-US" sz="1100">
              <a:latin typeface="+mn-ea"/>
              <a:ea typeface="+mn-ea"/>
            </a:rPr>
            <a:t>貼付け</a:t>
          </a:r>
          <a:r>
            <a:rPr kumimoji="1" lang="en-US" altLang="ja-JP" sz="1100">
              <a:latin typeface="+mn-ea"/>
              <a:ea typeface="+mn-ea"/>
            </a:rPr>
            <a:t>(P)』</a:t>
          </a:r>
          <a:r>
            <a:rPr kumimoji="1" lang="ja-JP" altLang="en-US" sz="1100">
              <a:latin typeface="+mn-ea"/>
              <a:ea typeface="+mn-ea"/>
            </a:rPr>
            <a:t>を左クリックします。</a:t>
          </a:r>
        </a:p>
      </xdr:txBody>
    </xdr:sp>
    <xdr:clientData/>
  </xdr:oneCellAnchor>
  <xdr:oneCellAnchor>
    <xdr:from>
      <xdr:col>7</xdr:col>
      <xdr:colOff>69174</xdr:colOff>
      <xdr:row>15</xdr:row>
      <xdr:rowOff>78352</xdr:rowOff>
    </xdr:from>
    <xdr:ext cx="4027193" cy="328423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/>
      </xdr:nvSpPr>
      <xdr:spPr>
        <a:xfrm>
          <a:off x="4831674" y="3603839"/>
          <a:ext cx="4027193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④ </a:t>
          </a:r>
          <a:r>
            <a:rPr kumimoji="1" lang="en-US" altLang="ja-JP" sz="1100"/>
            <a:t>11</a:t>
          </a:r>
          <a:r>
            <a:rPr kumimoji="1" lang="ja-JP" altLang="en-US" sz="1100"/>
            <a:t>ページ目がコピーされますので印刷範囲を広げて完了。</a:t>
          </a:r>
        </a:p>
      </xdr:txBody>
    </xdr:sp>
    <xdr:clientData/>
  </xdr:oneCellAnchor>
  <xdr:twoCellAnchor>
    <xdr:from>
      <xdr:col>0</xdr:col>
      <xdr:colOff>308391</xdr:colOff>
      <xdr:row>6</xdr:row>
      <xdr:rowOff>201756</xdr:rowOff>
    </xdr:from>
    <xdr:to>
      <xdr:col>0</xdr:col>
      <xdr:colOff>421599</xdr:colOff>
      <xdr:row>14</xdr:row>
      <xdr:rowOff>34821</xdr:rowOff>
    </xdr:to>
    <xdr:sp macro="" textlink="">
      <xdr:nvSpPr>
        <xdr:cNvPr id="12" name="四角形: 角を丸くする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/>
      </xdr:nvSpPr>
      <xdr:spPr>
        <a:xfrm>
          <a:off x="308391" y="1630506"/>
          <a:ext cx="113208" cy="1738065"/>
        </a:xfrm>
        <a:prstGeom prst="roundRect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8</xdr:col>
      <xdr:colOff>166042</xdr:colOff>
      <xdr:row>4</xdr:row>
      <xdr:rowOff>136316</xdr:rowOff>
    </xdr:from>
    <xdr:to>
      <xdr:col>9</xdr:col>
      <xdr:colOff>546516</xdr:colOff>
      <xdr:row>14</xdr:row>
      <xdr:rowOff>68885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652442" y="1088816"/>
          <a:ext cx="1066274" cy="2313819"/>
        </a:xfrm>
        <a:prstGeom prst="rect">
          <a:avLst/>
        </a:prstGeom>
        <a:ln w="12700">
          <a:solidFill>
            <a:srgbClr val="FF0000"/>
          </a:solidFill>
        </a:ln>
      </xdr:spPr>
    </xdr:pic>
    <xdr:clientData/>
  </xdr:twoCellAnchor>
  <xdr:twoCellAnchor>
    <xdr:from>
      <xdr:col>7</xdr:col>
      <xdr:colOff>180976</xdr:colOff>
      <xdr:row>4</xdr:row>
      <xdr:rowOff>130969</xdr:rowOff>
    </xdr:from>
    <xdr:to>
      <xdr:col>8</xdr:col>
      <xdr:colOff>157163</xdr:colOff>
      <xdr:row>9</xdr:row>
      <xdr:rowOff>180974</xdr:rowOff>
    </xdr:to>
    <xdr:cxnSp macro="">
      <xdr:nvCxnSpPr>
        <xdr:cNvPr id="15" name="直線コネクタ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CxnSpPr/>
      </xdr:nvCxnSpPr>
      <xdr:spPr>
        <a:xfrm flipV="1">
          <a:off x="4981576" y="1083469"/>
          <a:ext cx="661987" cy="124063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186322</xdr:colOff>
      <xdr:row>13</xdr:row>
      <xdr:rowOff>135829</xdr:rowOff>
    </xdr:from>
    <xdr:to>
      <xdr:col>8</xdr:col>
      <xdr:colOff>174949</xdr:colOff>
      <xdr:row>14</xdr:row>
      <xdr:rowOff>69396</xdr:rowOff>
    </xdr:to>
    <xdr:cxnSp macro="">
      <xdr:nvCxnSpPr>
        <xdr:cNvPr id="20" name="直線コネクタ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CxnSpPr/>
      </xdr:nvCxnSpPr>
      <xdr:spPr>
        <a:xfrm flipH="1" flipV="1">
          <a:off x="4986922" y="3231454"/>
          <a:ext cx="674427" cy="171692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187719</xdr:colOff>
      <xdr:row>5</xdr:row>
      <xdr:rowOff>27185</xdr:rowOff>
    </xdr:from>
    <xdr:to>
      <xdr:col>9</xdr:col>
      <xdr:colOff>524918</xdr:colOff>
      <xdr:row>5</xdr:row>
      <xdr:rowOff>166235</xdr:rowOff>
    </xdr:to>
    <xdr:sp macro="" textlink="">
      <xdr:nvSpPr>
        <xdr:cNvPr id="22" name="四角形: 角を丸くする 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/>
      </xdr:nvSpPr>
      <xdr:spPr>
        <a:xfrm>
          <a:off x="5674119" y="1217810"/>
          <a:ext cx="1022999" cy="139050"/>
        </a:xfrm>
        <a:prstGeom prst="roundRect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280945</xdr:colOff>
      <xdr:row>18</xdr:row>
      <xdr:rowOff>163794</xdr:rowOff>
    </xdr:from>
    <xdr:to>
      <xdr:col>2</xdr:col>
      <xdr:colOff>670163</xdr:colOff>
      <xdr:row>28</xdr:row>
      <xdr:rowOff>105423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69676" y="4515986"/>
          <a:ext cx="1077949" cy="2359514"/>
        </a:xfrm>
        <a:prstGeom prst="rect">
          <a:avLst/>
        </a:prstGeom>
        <a:ln w="12700">
          <a:solidFill>
            <a:srgbClr val="FF0000"/>
          </a:solidFill>
        </a:ln>
      </xdr:spPr>
    </xdr:pic>
    <xdr:clientData/>
  </xdr:twoCellAnchor>
  <xdr:twoCellAnchor>
    <xdr:from>
      <xdr:col>0</xdr:col>
      <xdr:colOff>277129</xdr:colOff>
      <xdr:row>18</xdr:row>
      <xdr:rowOff>175846</xdr:rowOff>
    </xdr:from>
    <xdr:to>
      <xdr:col>1</xdr:col>
      <xdr:colOff>263769</xdr:colOff>
      <xdr:row>21</xdr:row>
      <xdr:rowOff>128082</xdr:rowOff>
    </xdr:to>
    <xdr:cxnSp macro="">
      <xdr:nvCxnSpPr>
        <xdr:cNvPr id="24" name="直線コネクタ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CxnSpPr/>
      </xdr:nvCxnSpPr>
      <xdr:spPr>
        <a:xfrm flipV="1">
          <a:off x="277129" y="4528038"/>
          <a:ext cx="675371" cy="677602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272590</xdr:colOff>
      <xdr:row>25</xdr:row>
      <xdr:rowOff>140995</xdr:rowOff>
    </xdr:from>
    <xdr:to>
      <xdr:col>1</xdr:col>
      <xdr:colOff>256442</xdr:colOff>
      <xdr:row>28</xdr:row>
      <xdr:rowOff>87923</xdr:rowOff>
    </xdr:to>
    <xdr:cxnSp macro="">
      <xdr:nvCxnSpPr>
        <xdr:cNvPr id="25" name="直線コネクタ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CxnSpPr/>
      </xdr:nvCxnSpPr>
      <xdr:spPr>
        <a:xfrm flipH="1" flipV="1">
          <a:off x="272590" y="6185707"/>
          <a:ext cx="672583" cy="67229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391851</xdr:colOff>
      <xdr:row>20</xdr:row>
      <xdr:rowOff>49156</xdr:rowOff>
    </xdr:from>
    <xdr:to>
      <xdr:col>1</xdr:col>
      <xdr:colOff>581749</xdr:colOff>
      <xdr:row>20</xdr:row>
      <xdr:rowOff>223053</xdr:rowOff>
    </xdr:to>
    <xdr:sp macro="" textlink="">
      <xdr:nvSpPr>
        <xdr:cNvPr id="29" name="四角形: 角を丸くする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/>
      </xdr:nvSpPr>
      <xdr:spPr>
        <a:xfrm>
          <a:off x="1079098" y="4811656"/>
          <a:ext cx="189898" cy="173897"/>
        </a:xfrm>
        <a:prstGeom prst="roundRect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17</xdr:row>
          <xdr:rowOff>9525</xdr:rowOff>
        </xdr:from>
        <xdr:to>
          <xdr:col>16</xdr:col>
          <xdr:colOff>161925</xdr:colOff>
          <xdr:row>17</xdr:row>
          <xdr:rowOff>295275</xdr:rowOff>
        </xdr:to>
        <xdr:sp macro="" textlink="">
          <xdr:nvSpPr>
            <xdr:cNvPr id="10264" name="Option Button 24" hidden="1">
              <a:extLst>
                <a:ext uri="{63B3BB69-23CF-44E3-9099-C40C66FF867C}">
                  <a14:compatExt spid="_x0000_s10264"/>
                </a:ext>
                <a:ext uri="{FF2B5EF4-FFF2-40B4-BE49-F238E27FC236}">
                  <a16:creationId xmlns:a16="http://schemas.microsoft.com/office/drawing/2014/main" id="{00000000-0008-0000-0100-00001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CCFFCC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  1.完了一括請求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76200</xdr:colOff>
          <xdr:row>17</xdr:row>
          <xdr:rowOff>9525</xdr:rowOff>
        </xdr:from>
        <xdr:to>
          <xdr:col>25</xdr:col>
          <xdr:colOff>0</xdr:colOff>
          <xdr:row>17</xdr:row>
          <xdr:rowOff>295275</xdr:rowOff>
        </xdr:to>
        <xdr:sp macro="" textlink="">
          <xdr:nvSpPr>
            <xdr:cNvPr id="10265" name="Option Button 25" hidden="1">
              <a:extLst>
                <a:ext uri="{63B3BB69-23CF-44E3-9099-C40C66FF867C}">
                  <a14:compatExt spid="_x0000_s10265"/>
                </a:ext>
                <a:ext uri="{FF2B5EF4-FFF2-40B4-BE49-F238E27FC236}">
                  <a16:creationId xmlns:a16="http://schemas.microsoft.com/office/drawing/2014/main" id="{00000000-0008-0000-0100-00001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CCFFCC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 　2.出来高請求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76200</xdr:colOff>
          <xdr:row>17</xdr:row>
          <xdr:rowOff>9525</xdr:rowOff>
        </xdr:from>
        <xdr:to>
          <xdr:col>46</xdr:col>
          <xdr:colOff>0</xdr:colOff>
          <xdr:row>17</xdr:row>
          <xdr:rowOff>304800</xdr:rowOff>
        </xdr:to>
        <xdr:sp macro="" textlink="">
          <xdr:nvSpPr>
            <xdr:cNvPr id="10266" name="Option Button 26" hidden="1">
              <a:extLst>
                <a:ext uri="{63B3BB69-23CF-44E3-9099-C40C66FF867C}">
                  <a14:compatExt spid="_x0000_s10266"/>
                </a:ext>
                <a:ext uri="{FF2B5EF4-FFF2-40B4-BE49-F238E27FC236}">
                  <a16:creationId xmlns:a16="http://schemas.microsoft.com/office/drawing/2014/main" id="{00000000-0008-0000-0100-00001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CCFFCC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 　3.出来高請求　最終回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123265</xdr:colOff>
      <xdr:row>585</xdr:row>
      <xdr:rowOff>112058</xdr:rowOff>
    </xdr:from>
    <xdr:to>
      <xdr:col>7</xdr:col>
      <xdr:colOff>593912</xdr:colOff>
      <xdr:row>587</xdr:row>
      <xdr:rowOff>73538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6914030" y="98813470"/>
          <a:ext cx="3955676" cy="297656"/>
        </a:xfrm>
        <a:prstGeom prst="rect">
          <a:avLst/>
        </a:prstGeom>
        <a:solidFill>
          <a:srgbClr val="FFFF00"/>
        </a:solidFill>
        <a:ln w="12700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〔</a:t>
          </a:r>
          <a:r>
            <a:rPr kumimoji="1" lang="ja-JP" altLang="en-US" sz="1100"/>
            <a:t>旧</a:t>
          </a:r>
          <a:r>
            <a:rPr kumimoji="1" lang="en-US" altLang="ja-JP" sz="1100"/>
            <a:t>〕</a:t>
          </a:r>
          <a:r>
            <a:rPr kumimoji="1" lang="ja-JP" altLang="en-US" sz="1100"/>
            <a:t>３３０燃料費 → </a:t>
          </a:r>
          <a:r>
            <a:rPr kumimoji="1" lang="en-US" altLang="ja-JP" sz="1100"/>
            <a:t>〔</a:t>
          </a:r>
          <a:r>
            <a:rPr kumimoji="1" lang="ja-JP" altLang="en-US" sz="1100"/>
            <a:t>新</a:t>
          </a:r>
          <a:r>
            <a:rPr kumimoji="1" lang="en-US" altLang="ja-JP" sz="1100"/>
            <a:t>〕</a:t>
          </a:r>
          <a:r>
            <a:rPr kumimoji="1" lang="ja-JP" altLang="en-US" sz="1100"/>
            <a:t>３２０機械等経費 </a:t>
          </a:r>
          <a:r>
            <a:rPr kumimoji="1" lang="en-US" altLang="ja-JP" sz="1100"/>
            <a:t>20250520</a:t>
          </a:r>
          <a:endParaRPr kumimoji="1" lang="ja-JP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430765</xdr:colOff>
      <xdr:row>6</xdr:row>
      <xdr:rowOff>54715</xdr:rowOff>
    </xdr:from>
    <xdr:to>
      <xdr:col>3</xdr:col>
      <xdr:colOff>2394494</xdr:colOff>
      <xdr:row>23</xdr:row>
      <xdr:rowOff>162941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973690" y="1102465"/>
          <a:ext cx="3173404" cy="3184801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171236</xdr:colOff>
      <xdr:row>8</xdr:row>
      <xdr:rowOff>74916</xdr:rowOff>
    </xdr:from>
    <xdr:to>
      <xdr:col>15</xdr:col>
      <xdr:colOff>845478</xdr:colOff>
      <xdr:row>26</xdr:row>
      <xdr:rowOff>32108</xdr:rowOff>
    </xdr:to>
    <xdr:sp macro="" textlink="">
      <xdr:nvSpPr>
        <xdr:cNvPr id="5" name="楕円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/>
      </xdr:nvSpPr>
      <xdr:spPr>
        <a:xfrm>
          <a:off x="11867936" y="1484616"/>
          <a:ext cx="3188842" cy="3214742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160533</xdr:colOff>
      <xdr:row>8</xdr:row>
      <xdr:rowOff>139130</xdr:rowOff>
    </xdr:from>
    <xdr:to>
      <xdr:col>19</xdr:col>
      <xdr:colOff>503005</xdr:colOff>
      <xdr:row>26</xdr:row>
      <xdr:rowOff>96322</xdr:rowOff>
    </xdr:to>
    <xdr:sp macro="" textlink="">
      <xdr:nvSpPr>
        <xdr:cNvPr id="6" name="楕円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/>
      </xdr:nvSpPr>
      <xdr:spPr>
        <a:xfrm>
          <a:off x="16410183" y="1548830"/>
          <a:ext cx="3438097" cy="3214742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257735</xdr:colOff>
      <xdr:row>59</xdr:row>
      <xdr:rowOff>156882</xdr:rowOff>
    </xdr:from>
    <xdr:to>
      <xdr:col>23</xdr:col>
      <xdr:colOff>147777</xdr:colOff>
      <xdr:row>63</xdr:row>
      <xdr:rowOff>118361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SpPr txBox="1"/>
      </xdr:nvSpPr>
      <xdr:spPr>
        <a:xfrm>
          <a:off x="20282647" y="10690411"/>
          <a:ext cx="1559718" cy="67865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900">
              <a:solidFill>
                <a:schemeClr val="accent1">
                  <a:lumMod val="60000"/>
                  <a:lumOff val="40000"/>
                </a:schemeClr>
              </a:solidFill>
            </a:rPr>
            <a:t>■</a:t>
          </a:r>
          <a:r>
            <a:rPr kumimoji="1" lang="ja-JP" altLang="en-US" sz="900"/>
            <a:t>：（設計）８桁</a:t>
          </a:r>
          <a:r>
            <a:rPr kumimoji="1" lang="en-US" altLang="ja-JP" sz="900"/>
            <a:t>〔43</a:t>
          </a:r>
          <a:r>
            <a:rPr kumimoji="1" lang="ja-JP" altLang="en-US" sz="900"/>
            <a:t>件</a:t>
          </a:r>
          <a:r>
            <a:rPr kumimoji="1" lang="en-US" altLang="ja-JP" sz="900"/>
            <a:t>〕</a:t>
          </a:r>
        </a:p>
        <a:p>
          <a:r>
            <a:rPr kumimoji="1" lang="ja-JP" altLang="en-US" sz="900"/>
            <a:t>　　</a:t>
          </a:r>
          <a:r>
            <a:rPr kumimoji="1" lang="en-US" altLang="ja-JP" sz="900"/>
            <a:t>2021</a:t>
          </a:r>
          <a:r>
            <a:rPr kumimoji="1" lang="ja-JP" altLang="en-US" sz="900"/>
            <a:t>年</a:t>
          </a:r>
          <a:r>
            <a:rPr kumimoji="1" lang="en-US" altLang="ja-JP" sz="900"/>
            <a:t>5</a:t>
          </a:r>
          <a:r>
            <a:rPr kumimoji="1" lang="ja-JP" altLang="en-US" sz="900"/>
            <a:t>月追加工種</a:t>
          </a:r>
          <a:endParaRPr kumimoji="1" lang="en-US" altLang="ja-JP" sz="900"/>
        </a:p>
        <a:p>
          <a:r>
            <a:rPr kumimoji="1" lang="ja-JP" altLang="en-US" sz="900"/>
            <a:t>　　建築本部依頼</a:t>
          </a:r>
        </a:p>
      </xdr:txBody>
    </xdr:sp>
    <xdr:clientData/>
  </xdr:twoCellAnchor>
  <xdr:twoCellAnchor>
    <xdr:from>
      <xdr:col>21</xdr:col>
      <xdr:colOff>0</xdr:colOff>
      <xdr:row>551</xdr:row>
      <xdr:rowOff>0</xdr:rowOff>
    </xdr:from>
    <xdr:to>
      <xdr:col>23</xdr:col>
      <xdr:colOff>181395</xdr:colOff>
      <xdr:row>554</xdr:row>
      <xdr:rowOff>168088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SpPr txBox="1"/>
      </xdr:nvSpPr>
      <xdr:spPr>
        <a:xfrm>
          <a:off x="20316265" y="98746235"/>
          <a:ext cx="1559718" cy="70597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900">
              <a:solidFill>
                <a:schemeClr val="accent6">
                  <a:lumMod val="60000"/>
                  <a:lumOff val="40000"/>
                </a:schemeClr>
              </a:solidFill>
            </a:rPr>
            <a:t>■</a:t>
          </a:r>
          <a:r>
            <a:rPr kumimoji="1" lang="ja-JP" altLang="en-US" sz="900"/>
            <a:t>：</a:t>
          </a:r>
          <a:r>
            <a:rPr kumimoji="1" lang="en-US" altLang="ja-JP" sz="900"/>
            <a:t>MM</a:t>
          </a:r>
        </a:p>
        <a:p>
          <a:r>
            <a:rPr kumimoji="1" lang="ja-JP" altLang="en-US" sz="900"/>
            <a:t>　　</a:t>
          </a:r>
          <a:r>
            <a:rPr kumimoji="1" lang="en-US" altLang="ja-JP" sz="900"/>
            <a:t>2023</a:t>
          </a:r>
          <a:r>
            <a:rPr kumimoji="1" lang="ja-JP" altLang="en-US" sz="900"/>
            <a:t>年</a:t>
          </a:r>
          <a:r>
            <a:rPr kumimoji="1" lang="en-US" altLang="ja-JP" sz="900"/>
            <a:t>7</a:t>
          </a:r>
          <a:r>
            <a:rPr kumimoji="1" lang="ja-JP" altLang="en-US" sz="900"/>
            <a:t>月追加工種</a:t>
          </a:r>
          <a:endParaRPr kumimoji="1" lang="en-US" altLang="ja-JP" sz="900"/>
        </a:p>
        <a:p>
          <a:r>
            <a:rPr kumimoji="1" lang="ja-JP" altLang="en-US" sz="900"/>
            <a:t>　　建築本部依頼</a:t>
          </a:r>
        </a:p>
      </xdr:txBody>
    </xdr:sp>
    <xdr:clientData/>
  </xdr:twoCellAnchor>
  <xdr:twoCellAnchor>
    <xdr:from>
      <xdr:col>20</xdr:col>
      <xdr:colOff>112058</xdr:colOff>
      <xdr:row>586</xdr:row>
      <xdr:rowOff>134471</xdr:rowOff>
    </xdr:from>
    <xdr:to>
      <xdr:col>24</xdr:col>
      <xdr:colOff>1053353</xdr:colOff>
      <xdr:row>588</xdr:row>
      <xdr:rowOff>73538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SpPr txBox="1"/>
      </xdr:nvSpPr>
      <xdr:spPr>
        <a:xfrm>
          <a:off x="20136970" y="105156000"/>
          <a:ext cx="3910854" cy="297656"/>
        </a:xfrm>
        <a:prstGeom prst="rect">
          <a:avLst/>
        </a:prstGeom>
        <a:solidFill>
          <a:srgbClr val="FFFF00"/>
        </a:solidFill>
        <a:ln w="12700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〔</a:t>
          </a:r>
          <a:r>
            <a:rPr kumimoji="1" lang="ja-JP" altLang="en-US" sz="1100"/>
            <a:t>旧</a:t>
          </a:r>
          <a:r>
            <a:rPr kumimoji="1" lang="en-US" altLang="ja-JP" sz="1100"/>
            <a:t>〕</a:t>
          </a:r>
          <a:r>
            <a:rPr kumimoji="1" lang="ja-JP" altLang="en-US" sz="1100"/>
            <a:t>３３０燃料費 → </a:t>
          </a:r>
          <a:r>
            <a:rPr kumimoji="1" lang="en-US" altLang="ja-JP" sz="1100"/>
            <a:t>〔</a:t>
          </a:r>
          <a:r>
            <a:rPr kumimoji="1" lang="ja-JP" altLang="en-US" sz="1100"/>
            <a:t>新</a:t>
          </a:r>
          <a:r>
            <a:rPr kumimoji="1" lang="en-US" altLang="ja-JP" sz="1100"/>
            <a:t>〕</a:t>
          </a:r>
          <a:r>
            <a:rPr kumimoji="1" lang="ja-JP" altLang="en-US" sz="1100"/>
            <a:t>３２０機械等経費 </a:t>
          </a:r>
          <a:r>
            <a:rPr kumimoji="1" lang="en-US" altLang="ja-JP" sz="1100"/>
            <a:t>20250520</a:t>
          </a:r>
          <a:endParaRPr kumimoji="1" lang="ja-JP" alt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vr11\10_&#32076;&#21942;&#31649;&#29702;&#26412;&#37096;\10_&#31649;&#29702;&#37096;\40_&#36092;&#36023;&#35506;\08_&#20491;&#21029;&#31649;&#29702;\Esker&#12527;&#12540;&#12461;&#12531;&#12464;&#20250;&#35696;\&#9670;&#65331;&#65313;&#65328;&#21508;&#31278;&#12467;&#12540;&#12489;&#19968;&#35239;\&#21407;&#26412;&#12487;&#12540;&#12479;\&#24037;&#31278;&#12467;&#12540;&#12489;&#12510;&#12473;&#12479;&#65295;&#26356;&#26032;20220530_(PID_2201)&#30330;&#27880;&#20253;&#31080;&#12450;&#12483;&#12503;&#12525;&#12540;&#12489;&#20316;&#26989;&#29992;Excel_V2.9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見積書インプット画面"/>
      <sheetName val="マスタ（仕入先）"/>
      <sheetName val="マスタ（工事コード）"/>
      <sheetName val="マスタ（工種）"/>
      <sheetName val="マスタ（細目コード）"/>
      <sheetName val="Sheet1"/>
      <sheetName val="勘定コード表"/>
      <sheetName val="各種リスト"/>
      <sheetName val="R3接続情報"/>
      <sheetName val="変更履歴"/>
    </sheetNames>
    <sheetDataSet>
      <sheetData sheetId="0">
        <row r="6">
          <cell r="AE6"/>
        </row>
        <row r="16">
          <cell r="V16"/>
          <cell r="BL16" t="str">
            <v>KKC</v>
          </cell>
        </row>
        <row r="17">
          <cell r="BL17"/>
        </row>
        <row r="18">
          <cell r="BL18"/>
        </row>
        <row r="19">
          <cell r="H19"/>
        </row>
        <row r="22">
          <cell r="H22"/>
          <cell r="P22"/>
        </row>
        <row r="26">
          <cell r="AN26" t="str">
            <v/>
          </cell>
          <cell r="AO26"/>
          <cell r="AP26"/>
          <cell r="AQ26"/>
          <cell r="AR26"/>
          <cell r="AS26"/>
          <cell r="AT26"/>
          <cell r="AU26"/>
          <cell r="AV26"/>
          <cell r="AW26"/>
          <cell r="AX26"/>
          <cell r="CE26"/>
          <cell r="CF26"/>
          <cell r="CG26"/>
          <cell r="CH26"/>
          <cell r="CI26"/>
          <cell r="CJ26"/>
        </row>
        <row r="27">
          <cell r="AN27" t="str">
            <v/>
          </cell>
          <cell r="AO27"/>
          <cell r="AP27"/>
          <cell r="AQ27"/>
          <cell r="AR27"/>
          <cell r="AS27"/>
          <cell r="AT27"/>
          <cell r="AU27"/>
          <cell r="AV27"/>
          <cell r="AW27"/>
          <cell r="AX27"/>
          <cell r="CE27"/>
          <cell r="CF27"/>
          <cell r="CG27"/>
          <cell r="CH27"/>
          <cell r="CI27"/>
          <cell r="CJ27"/>
        </row>
        <row r="28">
          <cell r="AN28" t="str">
            <v/>
          </cell>
          <cell r="AO28"/>
          <cell r="AP28"/>
          <cell r="AQ28"/>
          <cell r="AR28"/>
          <cell r="AS28"/>
          <cell r="AT28"/>
          <cell r="AU28"/>
          <cell r="AV28"/>
          <cell r="AW28"/>
          <cell r="AX28"/>
          <cell r="CE28"/>
          <cell r="CF28"/>
          <cell r="CG28"/>
          <cell r="CH28"/>
          <cell r="CI28"/>
          <cell r="CJ28"/>
        </row>
        <row r="29">
          <cell r="AN29" t="str">
            <v/>
          </cell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CE29"/>
          <cell r="CF29"/>
          <cell r="CG29"/>
          <cell r="CH29"/>
          <cell r="CI29"/>
          <cell r="CJ29"/>
        </row>
        <row r="30">
          <cell r="AN30" t="str">
            <v/>
          </cell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CE30"/>
          <cell r="CF30"/>
          <cell r="CG30"/>
          <cell r="CH30"/>
          <cell r="CI30"/>
          <cell r="CJ30"/>
        </row>
        <row r="31">
          <cell r="AN31" t="str">
            <v/>
          </cell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CE31"/>
          <cell r="CF31"/>
          <cell r="CG31"/>
          <cell r="CH31"/>
          <cell r="CI31"/>
          <cell r="CJ31"/>
        </row>
        <row r="32">
          <cell r="AN32" t="str">
            <v/>
          </cell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CE32"/>
          <cell r="CF32"/>
          <cell r="CG32"/>
          <cell r="CH32"/>
          <cell r="CI32"/>
          <cell r="CJ32"/>
        </row>
        <row r="33">
          <cell r="AN33" t="str">
            <v/>
          </cell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CE33"/>
          <cell r="CF33"/>
          <cell r="CG33"/>
          <cell r="CH33"/>
          <cell r="CI33"/>
          <cell r="CJ33"/>
        </row>
        <row r="34">
          <cell r="AN34" t="str">
            <v/>
          </cell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CE34"/>
          <cell r="CF34"/>
          <cell r="CG34"/>
          <cell r="CH34"/>
          <cell r="CI34"/>
          <cell r="CJ34"/>
        </row>
        <row r="35">
          <cell r="AN35" t="str">
            <v/>
          </cell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CE35"/>
          <cell r="CF35"/>
          <cell r="CG35"/>
          <cell r="CH35"/>
          <cell r="CI35"/>
          <cell r="CJ35"/>
        </row>
        <row r="36">
          <cell r="AN36" t="str">
            <v/>
          </cell>
          <cell r="AO36"/>
          <cell r="AP36"/>
          <cell r="AQ36"/>
          <cell r="AR36"/>
          <cell r="AS36"/>
          <cell r="AT36"/>
          <cell r="AU36"/>
          <cell r="AV36"/>
          <cell r="AW36"/>
          <cell r="AX36"/>
          <cell r="CE36"/>
          <cell r="CF36"/>
          <cell r="CG36"/>
          <cell r="CH36"/>
          <cell r="CI36"/>
          <cell r="CJ36"/>
        </row>
        <row r="37">
          <cell r="AN37" t="str">
            <v/>
          </cell>
          <cell r="AO37"/>
          <cell r="AP37"/>
          <cell r="AQ37"/>
          <cell r="AR37"/>
          <cell r="AS37"/>
          <cell r="AT37"/>
          <cell r="AU37"/>
          <cell r="AV37"/>
          <cell r="AW37"/>
          <cell r="AX37"/>
          <cell r="CE37"/>
          <cell r="CF37"/>
          <cell r="CG37"/>
          <cell r="CH37"/>
          <cell r="CI37"/>
          <cell r="CJ37"/>
        </row>
        <row r="38">
          <cell r="AN38" t="str">
            <v/>
          </cell>
          <cell r="AO38"/>
          <cell r="AP38"/>
          <cell r="AQ38"/>
          <cell r="AR38"/>
          <cell r="AS38"/>
          <cell r="AT38"/>
          <cell r="AU38"/>
          <cell r="AV38"/>
          <cell r="AW38"/>
          <cell r="AX38"/>
          <cell r="CE38"/>
          <cell r="CF38"/>
          <cell r="CG38"/>
          <cell r="CH38"/>
          <cell r="CI38"/>
          <cell r="CJ38"/>
        </row>
        <row r="39">
          <cell r="AN39" t="str">
            <v/>
          </cell>
          <cell r="AO39"/>
          <cell r="AP39"/>
          <cell r="AQ39"/>
          <cell r="AR39"/>
          <cell r="AS39"/>
          <cell r="AT39"/>
          <cell r="AU39"/>
          <cell r="AV39"/>
          <cell r="AW39"/>
          <cell r="AX39"/>
          <cell r="CE39"/>
          <cell r="CF39"/>
          <cell r="CG39"/>
          <cell r="CH39"/>
          <cell r="CI39"/>
          <cell r="CJ39"/>
        </row>
        <row r="40">
          <cell r="AN40" t="str">
            <v/>
          </cell>
          <cell r="AO40"/>
          <cell r="AP40"/>
          <cell r="AQ40"/>
          <cell r="AR40"/>
          <cell r="AS40"/>
          <cell r="AT40"/>
          <cell r="AU40"/>
          <cell r="AV40"/>
          <cell r="AW40"/>
          <cell r="AX40"/>
          <cell r="CE40"/>
          <cell r="CF40"/>
          <cell r="CG40"/>
          <cell r="CH40"/>
          <cell r="CI40"/>
          <cell r="CJ40"/>
        </row>
        <row r="41">
          <cell r="AN41" t="str">
            <v/>
          </cell>
          <cell r="AO41"/>
          <cell r="AP41"/>
          <cell r="AQ41"/>
          <cell r="AR41"/>
          <cell r="AS41"/>
          <cell r="AT41"/>
          <cell r="AU41"/>
          <cell r="AV41"/>
          <cell r="AW41"/>
          <cell r="AX41"/>
          <cell r="CE41"/>
          <cell r="CF41"/>
          <cell r="CG41"/>
          <cell r="CH41"/>
          <cell r="CI41"/>
          <cell r="CJ41"/>
        </row>
        <row r="42">
          <cell r="AN42" t="str">
            <v/>
          </cell>
          <cell r="AO42"/>
          <cell r="AP42"/>
          <cell r="AQ42"/>
          <cell r="AR42"/>
          <cell r="AS42"/>
          <cell r="AT42"/>
          <cell r="AU42"/>
          <cell r="AV42"/>
          <cell r="AW42"/>
          <cell r="AX42"/>
          <cell r="CE42"/>
          <cell r="CF42"/>
          <cell r="CG42"/>
          <cell r="CH42"/>
          <cell r="CI42"/>
          <cell r="CJ42"/>
        </row>
        <row r="43">
          <cell r="AN43" t="str">
            <v/>
          </cell>
          <cell r="AO43"/>
          <cell r="AP43"/>
          <cell r="AQ43"/>
          <cell r="AR43"/>
          <cell r="AS43"/>
          <cell r="AT43"/>
          <cell r="AU43"/>
          <cell r="AV43"/>
          <cell r="AW43"/>
          <cell r="AX43"/>
          <cell r="CE43"/>
          <cell r="CF43"/>
          <cell r="CG43"/>
          <cell r="CH43"/>
          <cell r="CI43"/>
          <cell r="CJ43"/>
        </row>
        <row r="44">
          <cell r="AN44" t="str">
            <v/>
          </cell>
          <cell r="AO44"/>
          <cell r="AP44"/>
          <cell r="AQ44"/>
          <cell r="AR44"/>
          <cell r="AS44"/>
          <cell r="AT44"/>
          <cell r="AU44"/>
          <cell r="AV44"/>
          <cell r="AW44"/>
          <cell r="AX44"/>
          <cell r="CE44"/>
          <cell r="CF44"/>
          <cell r="CG44"/>
          <cell r="CH44"/>
          <cell r="CI44"/>
          <cell r="CJ44"/>
        </row>
        <row r="45">
          <cell r="AN45" t="str">
            <v/>
          </cell>
          <cell r="AO45"/>
          <cell r="AP45"/>
          <cell r="AQ45"/>
          <cell r="AR45"/>
          <cell r="AS45"/>
          <cell r="AT45"/>
          <cell r="AU45"/>
          <cell r="AV45"/>
          <cell r="AW45"/>
          <cell r="AX45"/>
          <cell r="CE45"/>
          <cell r="CF45"/>
          <cell r="CG45"/>
          <cell r="CH45"/>
          <cell r="CI45"/>
          <cell r="CJ45"/>
        </row>
        <row r="46">
          <cell r="AN46" t="str">
            <v/>
          </cell>
          <cell r="AO46"/>
          <cell r="AP46"/>
          <cell r="AQ46"/>
          <cell r="AR46"/>
          <cell r="AS46"/>
          <cell r="AT46"/>
          <cell r="AU46"/>
          <cell r="AV46"/>
          <cell r="AW46"/>
          <cell r="AX46"/>
          <cell r="CE46"/>
          <cell r="CF46"/>
          <cell r="CG46"/>
          <cell r="CH46"/>
          <cell r="CI46"/>
          <cell r="CJ46"/>
        </row>
        <row r="47">
          <cell r="AN47" t="str">
            <v/>
          </cell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CE47"/>
          <cell r="CF47"/>
          <cell r="CG47"/>
          <cell r="CH47"/>
          <cell r="CI47"/>
          <cell r="CJ47"/>
        </row>
        <row r="48">
          <cell r="AN48" t="str">
            <v/>
          </cell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CE48"/>
          <cell r="CF48"/>
          <cell r="CG48"/>
          <cell r="CH48"/>
          <cell r="CI48"/>
          <cell r="CJ48"/>
        </row>
        <row r="49">
          <cell r="AN49" t="str">
            <v/>
          </cell>
          <cell r="AO49"/>
          <cell r="AP49"/>
          <cell r="AQ49"/>
          <cell r="AR49"/>
          <cell r="AS49"/>
          <cell r="AT49"/>
          <cell r="AU49"/>
          <cell r="AV49"/>
          <cell r="AW49"/>
          <cell r="AX49"/>
          <cell r="CE49"/>
          <cell r="CF49"/>
          <cell r="CG49"/>
          <cell r="CH49"/>
          <cell r="CI49"/>
          <cell r="CJ49"/>
        </row>
        <row r="50">
          <cell r="AN50" t="str">
            <v/>
          </cell>
          <cell r="AO50"/>
          <cell r="AP50"/>
          <cell r="AQ50"/>
          <cell r="AR50"/>
          <cell r="AS50"/>
          <cell r="AT50"/>
          <cell r="AU50"/>
          <cell r="AV50"/>
          <cell r="AW50"/>
          <cell r="AX50"/>
          <cell r="CE50"/>
          <cell r="CF50"/>
          <cell r="CG50"/>
          <cell r="CH50"/>
          <cell r="CI50"/>
          <cell r="CJ50"/>
        </row>
        <row r="51">
          <cell r="AN51" t="str">
            <v/>
          </cell>
          <cell r="AO51"/>
          <cell r="AP51"/>
          <cell r="AQ51"/>
          <cell r="AR51"/>
          <cell r="AS51"/>
          <cell r="AT51"/>
          <cell r="AU51"/>
          <cell r="AV51"/>
          <cell r="AW51"/>
          <cell r="AX51"/>
          <cell r="CE51"/>
          <cell r="CF51"/>
          <cell r="CG51"/>
          <cell r="CH51"/>
          <cell r="CI51"/>
          <cell r="CJ51"/>
        </row>
        <row r="52">
          <cell r="AN52" t="str">
            <v/>
          </cell>
          <cell r="AO52"/>
          <cell r="AP52"/>
          <cell r="AQ52"/>
          <cell r="AR52"/>
          <cell r="AS52"/>
          <cell r="AT52"/>
          <cell r="AU52"/>
          <cell r="AV52"/>
          <cell r="AW52"/>
          <cell r="AX52"/>
          <cell r="CE52"/>
          <cell r="CF52"/>
          <cell r="CG52"/>
          <cell r="CH52"/>
          <cell r="CI52"/>
          <cell r="CJ52"/>
        </row>
        <row r="53">
          <cell r="AN53" t="str">
            <v/>
          </cell>
          <cell r="AO53"/>
          <cell r="AP53"/>
          <cell r="AQ53"/>
          <cell r="AR53"/>
          <cell r="AS53"/>
          <cell r="AT53"/>
          <cell r="AU53"/>
          <cell r="AV53"/>
          <cell r="AW53"/>
          <cell r="AX53"/>
          <cell r="CE53"/>
          <cell r="CF53"/>
          <cell r="CG53"/>
          <cell r="CH53"/>
          <cell r="CI53"/>
          <cell r="CJ53"/>
        </row>
        <row r="54">
          <cell r="AN54" t="str">
            <v/>
          </cell>
          <cell r="AO54"/>
          <cell r="AP54"/>
          <cell r="AQ54"/>
          <cell r="AR54"/>
          <cell r="AS54"/>
          <cell r="AT54"/>
          <cell r="AU54"/>
          <cell r="AV54"/>
          <cell r="AW54"/>
          <cell r="AX54"/>
          <cell r="CE54"/>
          <cell r="CF54"/>
          <cell r="CG54"/>
          <cell r="CH54"/>
          <cell r="CI54"/>
          <cell r="CJ54"/>
        </row>
        <row r="55">
          <cell r="AN55" t="str">
            <v/>
          </cell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CE55"/>
          <cell r="CF55"/>
          <cell r="CG55"/>
          <cell r="CH55"/>
          <cell r="CI55"/>
          <cell r="CJ55"/>
        </row>
      </sheetData>
      <sheetData sheetId="1"/>
      <sheetData sheetId="2"/>
      <sheetData sheetId="3">
        <row r="1">
          <cell r="I1" t="str">
            <v>KKC</v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71A812-D7AF-48B8-9C21-E0BE72926D84}">
  <dimension ref="A1"/>
  <sheetViews>
    <sheetView view="pageBreakPreview" zoomScaleNormal="59" zoomScaleSheetLayoutView="100" workbookViewId="0">
      <selection activeCell="N1" sqref="N1"/>
    </sheetView>
  </sheetViews>
  <sheetFormatPr defaultRowHeight="18.75"/>
  <sheetData/>
  <phoneticPr fontId="3"/>
  <pageMargins left="0.39370078740157483" right="0.39370078740157483" top="0.19685039370078741" bottom="0.19685039370078741" header="0.51181102362204722" footer="0.19685039370078741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7" tint="0.39997558519241921"/>
    <pageSetUpPr fitToPage="1"/>
  </sheetPr>
  <dimension ref="A1:BD25"/>
  <sheetViews>
    <sheetView tabSelected="1" view="pageBreakPreview" zoomScaleNormal="100" zoomScaleSheetLayoutView="100" workbookViewId="0">
      <selection activeCell="S6" sqref="S6:AH10"/>
    </sheetView>
  </sheetViews>
  <sheetFormatPr defaultColWidth="2.25" defaultRowHeight="18.75"/>
  <sheetData>
    <row r="1" spans="1:56" ht="21.6" customHeight="1">
      <c r="A1" s="219" t="s">
        <v>3024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20" t="s">
        <v>3025</v>
      </c>
      <c r="T1" s="220"/>
      <c r="U1" s="220"/>
      <c r="V1" s="220"/>
      <c r="W1" s="220"/>
      <c r="X1" s="220"/>
      <c r="Y1" s="220"/>
      <c r="Z1" s="220"/>
      <c r="AA1" s="220"/>
      <c r="AB1" s="220"/>
      <c r="AC1" s="220"/>
      <c r="AD1" s="220"/>
      <c r="AE1" s="220"/>
      <c r="AF1" s="220"/>
      <c r="AG1" s="220"/>
      <c r="AH1" s="220"/>
      <c r="AI1" s="220"/>
      <c r="AJ1" s="220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21" t="s">
        <v>3026</v>
      </c>
      <c r="AW1" s="221"/>
      <c r="AX1" s="221"/>
      <c r="AY1" s="221"/>
      <c r="AZ1" s="221"/>
      <c r="BA1" s="221"/>
    </row>
    <row r="2" spans="1:56" ht="14.45" customHeight="1" thickBot="1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  <c r="AF2" s="220"/>
      <c r="AG2" s="220"/>
      <c r="AH2" s="220"/>
      <c r="AI2" s="220"/>
      <c r="AJ2" s="220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21"/>
      <c r="AW2" s="221"/>
      <c r="AX2" s="221"/>
      <c r="AY2" s="221"/>
      <c r="AZ2" s="221"/>
      <c r="BA2" s="221"/>
    </row>
    <row r="3" spans="1:56" s="30" customFormat="1" ht="14.25">
      <c r="A3" s="222" t="s">
        <v>3027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 t="s">
        <v>3028</v>
      </c>
      <c r="T3" s="223"/>
      <c r="U3" s="223"/>
      <c r="V3" s="223"/>
      <c r="W3" s="223"/>
      <c r="X3" s="223"/>
      <c r="Y3" s="223"/>
      <c r="Z3" s="223"/>
      <c r="AA3" s="223"/>
      <c r="AB3" s="223"/>
      <c r="AC3" s="223"/>
      <c r="AD3" s="223"/>
      <c r="AE3" s="223"/>
      <c r="AF3" s="223"/>
      <c r="AG3" s="223"/>
      <c r="AH3" s="223"/>
      <c r="AI3" s="223"/>
      <c r="AJ3" s="223"/>
      <c r="AK3" s="224" t="s">
        <v>3029</v>
      </c>
      <c r="AL3" s="225"/>
      <c r="AM3" s="225"/>
      <c r="AN3" s="225"/>
      <c r="AO3" s="225"/>
      <c r="AP3" s="225"/>
      <c r="AQ3" s="225"/>
      <c r="AR3" s="225"/>
      <c r="AS3" s="225"/>
      <c r="AT3" s="225"/>
      <c r="AU3" s="225"/>
      <c r="AV3" s="225"/>
      <c r="AW3" s="225"/>
      <c r="AX3" s="225"/>
      <c r="AY3" s="225"/>
      <c r="AZ3" s="225"/>
      <c r="BA3" s="226"/>
      <c r="BB3" s="29"/>
    </row>
    <row r="4" spans="1:56" ht="72.599999999999994" customHeight="1">
      <c r="A4" s="269"/>
      <c r="B4" s="270"/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1"/>
      <c r="T4" s="271"/>
      <c r="U4" s="271"/>
      <c r="V4" s="271"/>
      <c r="W4" s="271"/>
      <c r="X4" s="271"/>
      <c r="Y4" s="271"/>
      <c r="Z4" s="271"/>
      <c r="AA4" s="271"/>
      <c r="AB4" s="271"/>
      <c r="AC4" s="271"/>
      <c r="AD4" s="271"/>
      <c r="AE4" s="271"/>
      <c r="AF4" s="271"/>
      <c r="AG4" s="271"/>
      <c r="AH4" s="271"/>
      <c r="AI4" s="271"/>
      <c r="AJ4" s="271"/>
      <c r="AK4" s="241"/>
      <c r="AL4" s="242"/>
      <c r="AM4" s="242"/>
      <c r="AN4" s="242"/>
      <c r="AO4" s="242"/>
      <c r="AP4" s="242"/>
      <c r="AQ4" s="242"/>
      <c r="AR4" s="242"/>
      <c r="AS4" s="242"/>
      <c r="AT4" s="242"/>
      <c r="AU4" s="242"/>
      <c r="AV4" s="242"/>
      <c r="AW4" s="242"/>
      <c r="AX4" s="242"/>
      <c r="AY4" s="242"/>
      <c r="AZ4" s="242"/>
      <c r="BA4" s="243"/>
      <c r="BB4" s="31"/>
    </row>
    <row r="5" spans="1:56" s="30" customFormat="1" ht="14.25">
      <c r="A5" s="244" t="s">
        <v>3030</v>
      </c>
      <c r="B5" s="245"/>
      <c r="C5" s="245"/>
      <c r="D5" s="245"/>
      <c r="E5" s="245"/>
      <c r="F5" s="245"/>
      <c r="G5" s="245"/>
      <c r="H5" s="245"/>
      <c r="I5" s="245"/>
      <c r="J5" s="245"/>
      <c r="K5" s="245"/>
      <c r="L5" s="245"/>
      <c r="M5" s="245"/>
      <c r="N5" s="245"/>
      <c r="O5" s="245"/>
      <c r="P5" s="245"/>
      <c r="Q5" s="245"/>
      <c r="R5" s="245"/>
      <c r="S5" s="245" t="s">
        <v>3031</v>
      </c>
      <c r="T5" s="245"/>
      <c r="U5" s="245"/>
      <c r="V5" s="245"/>
      <c r="W5" s="245"/>
      <c r="X5" s="245"/>
      <c r="Y5" s="245"/>
      <c r="Z5" s="245"/>
      <c r="AA5" s="245"/>
      <c r="AB5" s="245"/>
      <c r="AC5" s="245"/>
      <c r="AD5" s="245"/>
      <c r="AE5" s="245"/>
      <c r="AF5" s="245"/>
      <c r="AG5" s="245"/>
      <c r="AH5" s="245"/>
      <c r="AI5" s="245"/>
      <c r="AJ5" s="245"/>
      <c r="AK5" s="246" t="s">
        <v>3058</v>
      </c>
      <c r="AL5" s="246"/>
      <c r="AM5" s="246"/>
      <c r="AN5" s="246"/>
      <c r="AO5" s="246"/>
      <c r="AP5" s="246"/>
      <c r="AQ5" s="246"/>
      <c r="AR5" s="246"/>
      <c r="AS5" s="246"/>
      <c r="AT5" s="246"/>
      <c r="AU5" s="246"/>
      <c r="AV5" s="246"/>
      <c r="AW5" s="246"/>
      <c r="AX5" s="246"/>
      <c r="AY5" s="246"/>
      <c r="AZ5" s="246"/>
      <c r="BA5" s="247"/>
      <c r="BB5" s="29"/>
    </row>
    <row r="6" spans="1:56" s="30" customFormat="1" ht="14.85" customHeight="1">
      <c r="A6" s="248"/>
      <c r="B6" s="249"/>
      <c r="C6" s="249"/>
      <c r="D6" s="249"/>
      <c r="E6" s="249"/>
      <c r="F6" s="249"/>
      <c r="G6" s="249"/>
      <c r="H6" s="249"/>
      <c r="I6" s="249"/>
      <c r="J6" s="249"/>
      <c r="K6" s="249"/>
      <c r="L6" s="249"/>
      <c r="M6" s="249"/>
      <c r="N6" s="249"/>
      <c r="O6" s="249"/>
      <c r="P6" s="249"/>
      <c r="Q6" s="249"/>
      <c r="R6" s="250"/>
      <c r="S6" s="257">
        <f>AJ22</f>
        <v>0</v>
      </c>
      <c r="T6" s="258"/>
      <c r="U6" s="258"/>
      <c r="V6" s="258"/>
      <c r="W6" s="258"/>
      <c r="X6" s="258"/>
      <c r="Y6" s="258"/>
      <c r="Z6" s="258"/>
      <c r="AA6" s="258"/>
      <c r="AB6" s="258"/>
      <c r="AC6" s="258"/>
      <c r="AD6" s="258"/>
      <c r="AE6" s="258"/>
      <c r="AF6" s="258"/>
      <c r="AG6" s="258"/>
      <c r="AH6" s="258"/>
      <c r="AI6" s="263" t="s">
        <v>3032</v>
      </c>
      <c r="AJ6" s="264"/>
      <c r="AK6" s="155"/>
      <c r="AL6" s="156"/>
      <c r="AM6" s="156"/>
      <c r="AN6" s="156"/>
      <c r="AO6" s="156"/>
      <c r="AP6" s="156"/>
      <c r="AQ6" s="156"/>
      <c r="AR6" s="156"/>
      <c r="AS6" s="156"/>
      <c r="AT6" s="156"/>
      <c r="AU6" s="156"/>
      <c r="AV6" s="156"/>
      <c r="AW6" s="156"/>
      <c r="AX6" s="156"/>
      <c r="AY6" s="156"/>
      <c r="AZ6" s="156"/>
      <c r="BA6" s="157"/>
      <c r="BB6" s="29"/>
    </row>
    <row r="7" spans="1:56" s="30" customFormat="1" ht="14.85" customHeight="1">
      <c r="A7" s="251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3"/>
      <c r="S7" s="259"/>
      <c r="T7" s="260"/>
      <c r="U7" s="260"/>
      <c r="V7" s="260"/>
      <c r="W7" s="260"/>
      <c r="X7" s="260"/>
      <c r="Y7" s="260"/>
      <c r="Z7" s="260"/>
      <c r="AA7" s="260"/>
      <c r="AB7" s="260"/>
      <c r="AC7" s="260"/>
      <c r="AD7" s="260"/>
      <c r="AE7" s="260"/>
      <c r="AF7" s="260"/>
      <c r="AG7" s="260"/>
      <c r="AH7" s="260"/>
      <c r="AI7" s="265"/>
      <c r="AJ7" s="266"/>
      <c r="AK7" s="158"/>
      <c r="AL7" s="159"/>
      <c r="AM7" s="159"/>
      <c r="AN7" s="159"/>
      <c r="AO7" s="159"/>
      <c r="AP7" s="159"/>
      <c r="AQ7" s="159"/>
      <c r="AR7" s="159"/>
      <c r="AS7" s="159"/>
      <c r="AT7" s="159"/>
      <c r="AU7" s="159"/>
      <c r="AV7" s="159"/>
      <c r="AW7" s="159"/>
      <c r="AX7" s="159"/>
      <c r="AY7" s="159"/>
      <c r="AZ7" s="159"/>
      <c r="BA7" s="160"/>
      <c r="BB7" s="29"/>
    </row>
    <row r="8" spans="1:56" s="30" customFormat="1" ht="14.85" customHeight="1">
      <c r="A8" s="251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3"/>
      <c r="S8" s="259"/>
      <c r="T8" s="260"/>
      <c r="U8" s="260"/>
      <c r="V8" s="260"/>
      <c r="W8" s="260"/>
      <c r="X8" s="260"/>
      <c r="Y8" s="260"/>
      <c r="Z8" s="260"/>
      <c r="AA8" s="260"/>
      <c r="AB8" s="260"/>
      <c r="AC8" s="260"/>
      <c r="AD8" s="260"/>
      <c r="AE8" s="260"/>
      <c r="AF8" s="260"/>
      <c r="AG8" s="260"/>
      <c r="AH8" s="260"/>
      <c r="AI8" s="265"/>
      <c r="AJ8" s="266"/>
      <c r="AK8" s="158"/>
      <c r="AL8" s="159"/>
      <c r="AM8" s="159"/>
      <c r="AN8" s="159"/>
      <c r="AO8" s="159"/>
      <c r="AP8" s="159"/>
      <c r="AQ8" s="159"/>
      <c r="AR8" s="159"/>
      <c r="AS8" s="159"/>
      <c r="AT8" s="159"/>
      <c r="AU8" s="159"/>
      <c r="AV8" s="159"/>
      <c r="AW8" s="159"/>
      <c r="AX8" s="159"/>
      <c r="AY8" s="159"/>
      <c r="AZ8" s="159"/>
      <c r="BA8" s="160"/>
      <c r="BB8" s="29"/>
    </row>
    <row r="9" spans="1:56" s="30" customFormat="1" ht="14.85" customHeight="1">
      <c r="A9" s="251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3"/>
      <c r="S9" s="259"/>
      <c r="T9" s="260"/>
      <c r="U9" s="260"/>
      <c r="V9" s="260"/>
      <c r="W9" s="260"/>
      <c r="X9" s="260"/>
      <c r="Y9" s="260"/>
      <c r="Z9" s="260"/>
      <c r="AA9" s="260"/>
      <c r="AB9" s="260"/>
      <c r="AC9" s="260"/>
      <c r="AD9" s="260"/>
      <c r="AE9" s="260"/>
      <c r="AF9" s="260"/>
      <c r="AG9" s="260"/>
      <c r="AH9" s="260"/>
      <c r="AI9" s="265"/>
      <c r="AJ9" s="266"/>
      <c r="AK9" s="158"/>
      <c r="AL9" s="159"/>
      <c r="AM9" s="159"/>
      <c r="AN9" s="159"/>
      <c r="AO9" s="159"/>
      <c r="AP9" s="159"/>
      <c r="AQ9" s="159"/>
      <c r="AR9" s="159"/>
      <c r="AS9" s="159"/>
      <c r="AT9" s="159"/>
      <c r="AU9" s="159"/>
      <c r="AV9" s="159"/>
      <c r="AW9" s="159"/>
      <c r="AX9" s="159"/>
      <c r="AY9" s="159"/>
      <c r="AZ9" s="159"/>
      <c r="BA9" s="160"/>
      <c r="BB9" s="29"/>
    </row>
    <row r="10" spans="1:56" ht="14.85" customHeight="1">
      <c r="A10" s="254"/>
      <c r="B10" s="255"/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Q10" s="255"/>
      <c r="R10" s="256"/>
      <c r="S10" s="261"/>
      <c r="T10" s="262"/>
      <c r="U10" s="262"/>
      <c r="V10" s="262"/>
      <c r="W10" s="262"/>
      <c r="X10" s="262"/>
      <c r="Y10" s="262"/>
      <c r="Z10" s="262"/>
      <c r="AA10" s="262"/>
      <c r="AB10" s="262"/>
      <c r="AC10" s="262"/>
      <c r="AD10" s="262"/>
      <c r="AE10" s="262"/>
      <c r="AF10" s="262"/>
      <c r="AG10" s="262"/>
      <c r="AH10" s="262"/>
      <c r="AI10" s="267"/>
      <c r="AJ10" s="268"/>
      <c r="AK10" s="161"/>
      <c r="AL10" s="162"/>
      <c r="AM10" s="162"/>
      <c r="AN10" s="162"/>
      <c r="AO10" s="162"/>
      <c r="AP10" s="162"/>
      <c r="AQ10" s="162"/>
      <c r="AR10" s="162"/>
      <c r="AS10" s="162"/>
      <c r="AT10" s="162"/>
      <c r="AU10" s="162"/>
      <c r="AV10" s="162"/>
      <c r="AW10" s="162"/>
      <c r="AX10" s="162"/>
      <c r="AY10" s="162"/>
      <c r="AZ10" s="162"/>
      <c r="BA10" s="163"/>
      <c r="BB10" s="31"/>
    </row>
    <row r="11" spans="1:56" s="30" customFormat="1" ht="14.25">
      <c r="A11" s="272" t="s">
        <v>3033</v>
      </c>
      <c r="B11" s="273"/>
      <c r="C11" s="273"/>
      <c r="D11" s="273"/>
      <c r="E11" s="273"/>
      <c r="F11" s="273"/>
      <c r="G11" s="273"/>
      <c r="H11" s="273"/>
      <c r="I11" s="273"/>
      <c r="J11" s="273"/>
      <c r="K11" s="273"/>
      <c r="L11" s="273"/>
      <c r="M11" s="273"/>
      <c r="N11" s="273"/>
      <c r="O11" s="273"/>
      <c r="P11" s="273"/>
      <c r="Q11" s="273"/>
      <c r="R11" s="274"/>
      <c r="S11" s="245" t="s">
        <v>3034</v>
      </c>
      <c r="T11" s="245"/>
      <c r="U11" s="245"/>
      <c r="V11" s="245"/>
      <c r="W11" s="245"/>
      <c r="X11" s="245"/>
      <c r="Y11" s="245"/>
      <c r="Z11" s="245"/>
      <c r="AA11" s="245"/>
      <c r="AB11" s="245"/>
      <c r="AC11" s="245"/>
      <c r="AD11" s="245"/>
      <c r="AE11" s="245"/>
      <c r="AF11" s="245"/>
      <c r="AG11" s="245"/>
      <c r="AH11" s="245"/>
      <c r="AI11" s="245"/>
      <c r="AJ11" s="245"/>
      <c r="AK11" s="245" t="s">
        <v>3035</v>
      </c>
      <c r="AL11" s="245"/>
      <c r="AM11" s="245"/>
      <c r="AN11" s="245"/>
      <c r="AO11" s="245"/>
      <c r="AP11" s="245"/>
      <c r="AQ11" s="245"/>
      <c r="AR11" s="245"/>
      <c r="AS11" s="245"/>
      <c r="AT11" s="245"/>
      <c r="AU11" s="245"/>
      <c r="AV11" s="245"/>
      <c r="AW11" s="245"/>
      <c r="AX11" s="245"/>
      <c r="AY11" s="245"/>
      <c r="AZ11" s="245"/>
      <c r="BA11" s="275"/>
      <c r="BB11" s="29"/>
    </row>
    <row r="12" spans="1:56" ht="72.599999999999994" customHeight="1" thickBot="1">
      <c r="A12" s="276"/>
      <c r="B12" s="277"/>
      <c r="C12" s="277"/>
      <c r="D12" s="277"/>
      <c r="E12" s="277"/>
      <c r="F12" s="277"/>
      <c r="G12" s="277"/>
      <c r="H12" s="277"/>
      <c r="I12" s="277"/>
      <c r="J12" s="277"/>
      <c r="K12" s="277"/>
      <c r="L12" s="277"/>
      <c r="M12" s="277"/>
      <c r="N12" s="277"/>
      <c r="O12" s="277"/>
      <c r="P12" s="277"/>
      <c r="Q12" s="277"/>
      <c r="R12" s="278"/>
      <c r="S12" s="279"/>
      <c r="T12" s="280"/>
      <c r="U12" s="280"/>
      <c r="V12" s="280"/>
      <c r="W12" s="280"/>
      <c r="X12" s="280"/>
      <c r="Y12" s="280"/>
      <c r="Z12" s="280"/>
      <c r="AA12" s="280"/>
      <c r="AB12" s="280"/>
      <c r="AC12" s="280"/>
      <c r="AD12" s="280"/>
      <c r="AE12" s="280"/>
      <c r="AF12" s="280"/>
      <c r="AG12" s="280"/>
      <c r="AH12" s="280"/>
      <c r="AI12" s="217" t="s">
        <v>3032</v>
      </c>
      <c r="AJ12" s="218"/>
      <c r="AK12" s="227"/>
      <c r="AL12" s="227"/>
      <c r="AM12" s="227"/>
      <c r="AN12" s="227"/>
      <c r="AO12" s="227"/>
      <c r="AP12" s="227"/>
      <c r="AQ12" s="227"/>
      <c r="AR12" s="227"/>
      <c r="AS12" s="227"/>
      <c r="AT12" s="227"/>
      <c r="AU12" s="227"/>
      <c r="AV12" s="227"/>
      <c r="AW12" s="227"/>
      <c r="AX12" s="227"/>
      <c r="AY12" s="227"/>
      <c r="AZ12" s="227"/>
      <c r="BA12" s="228"/>
      <c r="BB12" s="31"/>
      <c r="BD12" s="32"/>
    </row>
    <row r="13" spans="1:56" ht="14.1" customHeight="1">
      <c r="A13" s="208" t="s">
        <v>3036</v>
      </c>
      <c r="B13" s="209"/>
      <c r="C13" s="209"/>
      <c r="D13" s="209"/>
      <c r="E13" s="209"/>
      <c r="F13" s="209"/>
      <c r="G13" s="209"/>
      <c r="H13" s="209"/>
      <c r="I13" s="209"/>
      <c r="J13" s="212"/>
      <c r="K13" s="212"/>
      <c r="L13" s="212"/>
      <c r="M13" s="212"/>
      <c r="N13" s="212"/>
      <c r="O13" s="212"/>
      <c r="P13" s="212"/>
      <c r="Q13" s="212"/>
      <c r="R13" s="212" t="s">
        <v>3037</v>
      </c>
      <c r="S13" s="212"/>
      <c r="T13" s="212"/>
      <c r="U13" s="212"/>
      <c r="V13" s="212"/>
      <c r="W13" s="212"/>
      <c r="X13" s="212"/>
      <c r="Y13" s="212"/>
      <c r="Z13" s="212"/>
      <c r="AA13" s="212" t="s">
        <v>3038</v>
      </c>
      <c r="AB13" s="212"/>
      <c r="AC13" s="212"/>
      <c r="AD13" s="212"/>
      <c r="AE13" s="212"/>
      <c r="AF13" s="212"/>
      <c r="AG13" s="212"/>
      <c r="AH13" s="212"/>
      <c r="AI13" s="212"/>
      <c r="AJ13" s="212" t="s">
        <v>3095</v>
      </c>
      <c r="AK13" s="212"/>
      <c r="AL13" s="212"/>
      <c r="AM13" s="212"/>
      <c r="AN13" s="212"/>
      <c r="AO13" s="212"/>
      <c r="AP13" s="212"/>
      <c r="AQ13" s="212"/>
      <c r="AR13" s="212"/>
      <c r="AS13" s="212" t="s">
        <v>3039</v>
      </c>
      <c r="AT13" s="212"/>
      <c r="AU13" s="212"/>
      <c r="AV13" s="212"/>
      <c r="AW13" s="212"/>
      <c r="AX13" s="212"/>
      <c r="AY13" s="212"/>
      <c r="AZ13" s="212"/>
      <c r="BA13" s="215"/>
    </row>
    <row r="14" spans="1:56" ht="14.1" customHeight="1">
      <c r="A14" s="210"/>
      <c r="B14" s="164"/>
      <c r="C14" s="164"/>
      <c r="D14" s="164"/>
      <c r="E14" s="164"/>
      <c r="F14" s="164"/>
      <c r="G14" s="164"/>
      <c r="H14" s="164"/>
      <c r="I14" s="164"/>
      <c r="J14" s="213" t="s">
        <v>3040</v>
      </c>
      <c r="K14" s="213"/>
      <c r="L14" s="213"/>
      <c r="M14" s="213"/>
      <c r="N14" s="213"/>
      <c r="O14" s="213"/>
      <c r="P14" s="213"/>
      <c r="Q14" s="213"/>
      <c r="R14" s="216">
        <f>'(連動)工種別内訳(取極)'!F18</f>
        <v>0</v>
      </c>
      <c r="S14" s="216"/>
      <c r="T14" s="216"/>
      <c r="U14" s="216"/>
      <c r="V14" s="216"/>
      <c r="W14" s="216"/>
      <c r="X14" s="216"/>
      <c r="Y14" s="216"/>
      <c r="Z14" s="216"/>
      <c r="AA14" s="216">
        <f>'(連動)工種別内訳(取極)'!F23</f>
        <v>0</v>
      </c>
      <c r="AB14" s="216"/>
      <c r="AC14" s="216"/>
      <c r="AD14" s="216"/>
      <c r="AE14" s="216"/>
      <c r="AF14" s="216"/>
      <c r="AG14" s="216"/>
      <c r="AH14" s="216"/>
      <c r="AI14" s="216"/>
      <c r="AJ14" s="216">
        <f>'(連動)工種別内訳(取極)'!F28</f>
        <v>0</v>
      </c>
      <c r="AK14" s="216"/>
      <c r="AL14" s="216"/>
      <c r="AM14" s="216"/>
      <c r="AN14" s="216"/>
      <c r="AO14" s="216"/>
      <c r="AP14" s="216"/>
      <c r="AQ14" s="216"/>
      <c r="AR14" s="216"/>
      <c r="AS14" s="204">
        <f>SUM(R14:AR14)</f>
        <v>0</v>
      </c>
      <c r="AT14" s="204"/>
      <c r="AU14" s="204"/>
      <c r="AV14" s="204"/>
      <c r="AW14" s="204"/>
      <c r="AX14" s="204"/>
      <c r="AY14" s="204"/>
      <c r="AZ14" s="204"/>
      <c r="BA14" s="205"/>
    </row>
    <row r="15" spans="1:56" ht="14.1" customHeight="1">
      <c r="A15" s="210"/>
      <c r="B15" s="164"/>
      <c r="C15" s="164"/>
      <c r="D15" s="164"/>
      <c r="E15" s="164"/>
      <c r="F15" s="164"/>
      <c r="G15" s="164"/>
      <c r="H15" s="164"/>
      <c r="I15" s="164"/>
      <c r="J15" s="213" t="s">
        <v>3041</v>
      </c>
      <c r="K15" s="213"/>
      <c r="L15" s="213"/>
      <c r="M15" s="213"/>
      <c r="N15" s="213"/>
      <c r="O15" s="213"/>
      <c r="P15" s="213"/>
      <c r="Q15" s="213"/>
      <c r="R15" s="204">
        <f>ROUNDDOWN(R14*0.1,0)</f>
        <v>0</v>
      </c>
      <c r="S15" s="204"/>
      <c r="T15" s="204"/>
      <c r="U15" s="204"/>
      <c r="V15" s="204"/>
      <c r="W15" s="204"/>
      <c r="X15" s="204"/>
      <c r="Y15" s="204"/>
      <c r="Z15" s="204"/>
      <c r="AA15" s="204">
        <f>ROUNDDOWN(AA14*0.08,0)</f>
        <v>0</v>
      </c>
      <c r="AB15" s="204"/>
      <c r="AC15" s="204"/>
      <c r="AD15" s="204"/>
      <c r="AE15" s="204"/>
      <c r="AF15" s="204"/>
      <c r="AG15" s="204"/>
      <c r="AH15" s="204"/>
      <c r="AI15" s="204"/>
      <c r="AJ15" s="214"/>
      <c r="AK15" s="214"/>
      <c r="AL15" s="214"/>
      <c r="AM15" s="214"/>
      <c r="AN15" s="214"/>
      <c r="AO15" s="214"/>
      <c r="AP15" s="214"/>
      <c r="AQ15" s="214"/>
      <c r="AR15" s="214"/>
      <c r="AS15" s="204">
        <f>SUM(R15:AI15)</f>
        <v>0</v>
      </c>
      <c r="AT15" s="204"/>
      <c r="AU15" s="204"/>
      <c r="AV15" s="204"/>
      <c r="AW15" s="204"/>
      <c r="AX15" s="204"/>
      <c r="AY15" s="204"/>
      <c r="AZ15" s="204"/>
      <c r="BA15" s="205"/>
    </row>
    <row r="16" spans="1:56" ht="14.1" customHeight="1" thickBot="1">
      <c r="A16" s="211"/>
      <c r="B16" s="177"/>
      <c r="C16" s="177"/>
      <c r="D16" s="177"/>
      <c r="E16" s="177"/>
      <c r="F16" s="177"/>
      <c r="G16" s="177"/>
      <c r="H16" s="177"/>
      <c r="I16" s="177"/>
      <c r="J16" s="206" t="s">
        <v>3039</v>
      </c>
      <c r="K16" s="206"/>
      <c r="L16" s="206"/>
      <c r="M16" s="206"/>
      <c r="N16" s="206"/>
      <c r="O16" s="206"/>
      <c r="P16" s="206"/>
      <c r="Q16" s="206"/>
      <c r="R16" s="207">
        <f>SUM(R14:Z15)</f>
        <v>0</v>
      </c>
      <c r="S16" s="207"/>
      <c r="T16" s="207"/>
      <c r="U16" s="207"/>
      <c r="V16" s="207"/>
      <c r="W16" s="207"/>
      <c r="X16" s="207"/>
      <c r="Y16" s="207"/>
      <c r="Z16" s="207"/>
      <c r="AA16" s="207">
        <f>SUM(AA14:AI15)</f>
        <v>0</v>
      </c>
      <c r="AB16" s="207"/>
      <c r="AC16" s="207"/>
      <c r="AD16" s="207"/>
      <c r="AE16" s="207"/>
      <c r="AF16" s="207"/>
      <c r="AG16" s="207"/>
      <c r="AH16" s="207"/>
      <c r="AI16" s="207"/>
      <c r="AJ16" s="207">
        <f>AJ14</f>
        <v>0</v>
      </c>
      <c r="AK16" s="207"/>
      <c r="AL16" s="207"/>
      <c r="AM16" s="207"/>
      <c r="AN16" s="207"/>
      <c r="AO16" s="207"/>
      <c r="AP16" s="207"/>
      <c r="AQ16" s="207"/>
      <c r="AR16" s="207"/>
      <c r="AS16" s="204">
        <f t="shared" ref="AS16" si="0">SUM(R16:AR16)</f>
        <v>0</v>
      </c>
      <c r="AT16" s="204"/>
      <c r="AU16" s="204"/>
      <c r="AV16" s="204"/>
      <c r="AW16" s="204"/>
      <c r="AX16" s="204"/>
      <c r="AY16" s="204"/>
      <c r="AZ16" s="204"/>
      <c r="BA16" s="205"/>
    </row>
    <row r="17" spans="1:53" ht="14.1" customHeight="1">
      <c r="A17" s="193" t="s">
        <v>3042</v>
      </c>
      <c r="B17" s="194"/>
      <c r="C17" s="194"/>
      <c r="D17" s="194"/>
      <c r="E17" s="194"/>
      <c r="F17" s="194"/>
      <c r="G17" s="194"/>
      <c r="H17" s="194"/>
      <c r="I17" s="195"/>
      <c r="J17" s="199" t="s">
        <v>3043</v>
      </c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1"/>
    </row>
    <row r="18" spans="1:53" ht="24.6" customHeight="1">
      <c r="A18" s="196"/>
      <c r="B18" s="197"/>
      <c r="C18" s="197"/>
      <c r="D18" s="197"/>
      <c r="E18" s="197"/>
      <c r="F18" s="197"/>
      <c r="G18" s="197"/>
      <c r="H18" s="197"/>
      <c r="I18" s="198"/>
      <c r="J18" s="170" t="s">
        <v>3044</v>
      </c>
      <c r="K18" s="170"/>
      <c r="L18" s="33"/>
      <c r="M18" s="91"/>
      <c r="N18" s="91"/>
      <c r="O18" s="91"/>
      <c r="P18" s="91"/>
      <c r="Q18" s="34"/>
      <c r="R18" s="170" t="s">
        <v>3044</v>
      </c>
      <c r="S18" s="170"/>
      <c r="T18" s="33"/>
      <c r="U18" s="91"/>
      <c r="V18" s="91"/>
      <c r="W18" s="91"/>
      <c r="X18" s="91"/>
      <c r="Y18" s="91"/>
      <c r="Z18" s="34"/>
      <c r="AA18" s="134" t="s">
        <v>3045</v>
      </c>
      <c r="AB18" s="202"/>
      <c r="AC18" s="202"/>
      <c r="AD18" s="168" t="s">
        <v>3046</v>
      </c>
      <c r="AE18" s="168"/>
      <c r="AF18" s="168"/>
      <c r="AG18" s="168"/>
      <c r="AH18" s="168"/>
      <c r="AI18" s="169"/>
      <c r="AJ18" s="170"/>
      <c r="AK18" s="170"/>
      <c r="AL18" s="83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35"/>
    </row>
    <row r="19" spans="1:53" ht="14.1" customHeight="1">
      <c r="A19" s="184" t="s">
        <v>3047</v>
      </c>
      <c r="B19" s="185"/>
      <c r="C19" s="185"/>
      <c r="D19" s="185"/>
      <c r="E19" s="185"/>
      <c r="F19" s="185"/>
      <c r="G19" s="185"/>
      <c r="H19" s="185"/>
      <c r="I19" s="186"/>
      <c r="J19" s="164"/>
      <c r="K19" s="164"/>
      <c r="L19" s="164"/>
      <c r="M19" s="164"/>
      <c r="N19" s="164"/>
      <c r="O19" s="164"/>
      <c r="P19" s="164"/>
      <c r="Q19" s="164"/>
      <c r="R19" s="164" t="s">
        <v>3048</v>
      </c>
      <c r="S19" s="164"/>
      <c r="T19" s="164"/>
      <c r="U19" s="164"/>
      <c r="V19" s="164"/>
      <c r="W19" s="164"/>
      <c r="X19" s="164"/>
      <c r="Y19" s="164"/>
      <c r="Z19" s="164"/>
      <c r="AA19" s="164" t="s">
        <v>3049</v>
      </c>
      <c r="AB19" s="164"/>
      <c r="AC19" s="164"/>
      <c r="AD19" s="164"/>
      <c r="AE19" s="164"/>
      <c r="AF19" s="164"/>
      <c r="AG19" s="164"/>
      <c r="AH19" s="164"/>
      <c r="AI19" s="164"/>
      <c r="AJ19" s="164" t="s">
        <v>3050</v>
      </c>
      <c r="AK19" s="164"/>
      <c r="AL19" s="164"/>
      <c r="AM19" s="164"/>
      <c r="AN19" s="164"/>
      <c r="AO19" s="164"/>
      <c r="AP19" s="164"/>
      <c r="AQ19" s="164"/>
      <c r="AR19" s="164"/>
      <c r="AS19" s="164" t="s">
        <v>3051</v>
      </c>
      <c r="AT19" s="164"/>
      <c r="AU19" s="164"/>
      <c r="AV19" s="164"/>
      <c r="AW19" s="164"/>
      <c r="AX19" s="164"/>
      <c r="AY19" s="164"/>
      <c r="AZ19" s="164"/>
      <c r="BA19" s="203"/>
    </row>
    <row r="20" spans="1:53" ht="14.1" customHeight="1">
      <c r="A20" s="187"/>
      <c r="B20" s="188"/>
      <c r="C20" s="188"/>
      <c r="D20" s="188"/>
      <c r="E20" s="188"/>
      <c r="F20" s="188"/>
      <c r="G20" s="188"/>
      <c r="H20" s="188"/>
      <c r="I20" s="189"/>
      <c r="J20" s="164" t="s">
        <v>3052</v>
      </c>
      <c r="K20" s="164"/>
      <c r="L20" s="164"/>
      <c r="M20" s="164"/>
      <c r="N20" s="164"/>
      <c r="O20" s="164"/>
      <c r="P20" s="164"/>
      <c r="Q20" s="164"/>
      <c r="R20" s="165">
        <v>0</v>
      </c>
      <c r="S20" s="165"/>
      <c r="T20" s="165"/>
      <c r="U20" s="165"/>
      <c r="V20" s="165"/>
      <c r="W20" s="165"/>
      <c r="X20" s="165"/>
      <c r="Y20" s="165"/>
      <c r="Z20" s="165"/>
      <c r="AA20" s="165">
        <v>0</v>
      </c>
      <c r="AB20" s="165"/>
      <c r="AC20" s="165"/>
      <c r="AD20" s="165"/>
      <c r="AE20" s="165"/>
      <c r="AF20" s="165"/>
      <c r="AG20" s="165"/>
      <c r="AH20" s="165"/>
      <c r="AI20" s="165"/>
      <c r="AJ20" s="166">
        <f>SUM(AS14)</f>
        <v>0</v>
      </c>
      <c r="AK20" s="166"/>
      <c r="AL20" s="166"/>
      <c r="AM20" s="166"/>
      <c r="AN20" s="166"/>
      <c r="AO20" s="166"/>
      <c r="AP20" s="166"/>
      <c r="AQ20" s="166"/>
      <c r="AR20" s="166"/>
      <c r="AS20" s="166">
        <f>SUM(R20)-AA20-AJ20</f>
        <v>0</v>
      </c>
      <c r="AT20" s="166"/>
      <c r="AU20" s="166"/>
      <c r="AV20" s="166"/>
      <c r="AW20" s="166"/>
      <c r="AX20" s="166"/>
      <c r="AY20" s="166"/>
      <c r="AZ20" s="166"/>
      <c r="BA20" s="167"/>
    </row>
    <row r="21" spans="1:53" ht="14.1" customHeight="1">
      <c r="A21" s="187"/>
      <c r="B21" s="188"/>
      <c r="C21" s="188"/>
      <c r="D21" s="188"/>
      <c r="E21" s="188"/>
      <c r="F21" s="188"/>
      <c r="G21" s="188"/>
      <c r="H21" s="188"/>
      <c r="I21" s="189"/>
      <c r="J21" s="164" t="s">
        <v>3021</v>
      </c>
      <c r="K21" s="164"/>
      <c r="L21" s="164"/>
      <c r="M21" s="164"/>
      <c r="N21" s="164"/>
      <c r="O21" s="164"/>
      <c r="P21" s="164"/>
      <c r="Q21" s="164"/>
      <c r="R21" s="165">
        <v>0</v>
      </c>
      <c r="S21" s="165"/>
      <c r="T21" s="165"/>
      <c r="U21" s="165"/>
      <c r="V21" s="165"/>
      <c r="W21" s="165"/>
      <c r="X21" s="165"/>
      <c r="Y21" s="165"/>
      <c r="Z21" s="165"/>
      <c r="AA21" s="165">
        <v>0</v>
      </c>
      <c r="AB21" s="165"/>
      <c r="AC21" s="165"/>
      <c r="AD21" s="165"/>
      <c r="AE21" s="165"/>
      <c r="AF21" s="165"/>
      <c r="AG21" s="165"/>
      <c r="AH21" s="165"/>
      <c r="AI21" s="165"/>
      <c r="AJ21" s="174">
        <f>SUM(AS15)</f>
        <v>0</v>
      </c>
      <c r="AK21" s="175"/>
      <c r="AL21" s="175"/>
      <c r="AM21" s="175"/>
      <c r="AN21" s="175"/>
      <c r="AO21" s="175"/>
      <c r="AP21" s="175"/>
      <c r="AQ21" s="175"/>
      <c r="AR21" s="176"/>
      <c r="AS21" s="166">
        <f>SUM(R21)-AA21-AJ21</f>
        <v>0</v>
      </c>
      <c r="AT21" s="166"/>
      <c r="AU21" s="166"/>
      <c r="AV21" s="166"/>
      <c r="AW21" s="166"/>
      <c r="AX21" s="166"/>
      <c r="AY21" s="166"/>
      <c r="AZ21" s="166"/>
      <c r="BA21" s="167"/>
    </row>
    <row r="22" spans="1:53" ht="14.1" customHeight="1" thickBot="1">
      <c r="A22" s="190"/>
      <c r="B22" s="191"/>
      <c r="C22" s="191"/>
      <c r="D22" s="191"/>
      <c r="E22" s="191"/>
      <c r="F22" s="191"/>
      <c r="G22" s="191"/>
      <c r="H22" s="191"/>
      <c r="I22" s="192"/>
      <c r="J22" s="177" t="s">
        <v>3053</v>
      </c>
      <c r="K22" s="177"/>
      <c r="L22" s="177"/>
      <c r="M22" s="177"/>
      <c r="N22" s="177"/>
      <c r="O22" s="177"/>
      <c r="P22" s="177"/>
      <c r="Q22" s="177"/>
      <c r="R22" s="178">
        <f>SUM(R20:Z21)</f>
        <v>0</v>
      </c>
      <c r="S22" s="178"/>
      <c r="T22" s="178"/>
      <c r="U22" s="178"/>
      <c r="V22" s="178"/>
      <c r="W22" s="178"/>
      <c r="X22" s="178"/>
      <c r="Y22" s="178"/>
      <c r="Z22" s="178"/>
      <c r="AA22" s="178">
        <f>SUM(AA20:AI21)</f>
        <v>0</v>
      </c>
      <c r="AB22" s="178"/>
      <c r="AC22" s="178"/>
      <c r="AD22" s="178"/>
      <c r="AE22" s="178"/>
      <c r="AF22" s="178"/>
      <c r="AG22" s="178"/>
      <c r="AH22" s="178"/>
      <c r="AI22" s="178"/>
      <c r="AJ22" s="179">
        <f>SUM(AS16)</f>
        <v>0</v>
      </c>
      <c r="AK22" s="180"/>
      <c r="AL22" s="180"/>
      <c r="AM22" s="180"/>
      <c r="AN22" s="180"/>
      <c r="AO22" s="180"/>
      <c r="AP22" s="180"/>
      <c r="AQ22" s="180"/>
      <c r="AR22" s="181"/>
      <c r="AS22" s="178">
        <f>SUM(AS20:BA21)</f>
        <v>0</v>
      </c>
      <c r="AT22" s="178"/>
      <c r="AU22" s="178"/>
      <c r="AV22" s="178"/>
      <c r="AW22" s="178"/>
      <c r="AX22" s="178"/>
      <c r="AY22" s="178"/>
      <c r="AZ22" s="178"/>
      <c r="BA22" s="182"/>
    </row>
    <row r="23" spans="1:53" ht="14.45" customHeight="1">
      <c r="A23" s="171" t="s">
        <v>3054</v>
      </c>
      <c r="B23" s="171"/>
      <c r="C23" s="183" t="s">
        <v>3060</v>
      </c>
      <c r="D23" s="183"/>
      <c r="E23" s="183"/>
      <c r="F23" s="183"/>
      <c r="G23" s="183"/>
      <c r="H23" s="183" t="s">
        <v>3061</v>
      </c>
      <c r="I23" s="183"/>
      <c r="J23" s="183"/>
      <c r="K23" s="183"/>
      <c r="L23" s="183"/>
      <c r="M23" s="183"/>
      <c r="N23" s="229" t="s">
        <v>3044</v>
      </c>
      <c r="O23" s="230"/>
      <c r="P23" s="230"/>
      <c r="Q23" s="231"/>
      <c r="R23" s="235"/>
      <c r="S23" s="236"/>
      <c r="T23" s="236"/>
      <c r="U23" s="236"/>
      <c r="V23" s="236"/>
      <c r="W23" s="236"/>
      <c r="X23" s="236"/>
      <c r="Y23" s="236"/>
      <c r="Z23" s="236"/>
      <c r="AA23" s="236"/>
      <c r="AB23" s="236"/>
      <c r="AC23" s="236"/>
      <c r="AD23" s="236"/>
      <c r="AE23" s="236"/>
      <c r="AF23" s="236"/>
      <c r="AG23" s="236"/>
      <c r="AH23" s="236"/>
      <c r="AI23" s="236"/>
      <c r="AJ23" s="236"/>
      <c r="AK23" s="236"/>
      <c r="AL23" s="236"/>
      <c r="AM23" s="236"/>
      <c r="AN23" s="236"/>
      <c r="AO23" s="236"/>
      <c r="AP23" s="236"/>
      <c r="AQ23" s="236"/>
      <c r="AR23" s="236"/>
      <c r="AS23" s="236"/>
      <c r="AT23" s="236"/>
      <c r="AU23" s="236"/>
      <c r="AV23" s="236"/>
      <c r="AW23" s="236"/>
      <c r="AX23" s="236"/>
      <c r="AY23" s="236"/>
      <c r="AZ23" s="236"/>
      <c r="BA23" s="237"/>
    </row>
    <row r="24" spans="1:53" ht="39.950000000000003" customHeight="1">
      <c r="A24" s="172"/>
      <c r="B24" s="172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232"/>
      <c r="O24" s="233"/>
      <c r="P24" s="233"/>
      <c r="Q24" s="234"/>
      <c r="R24" s="238"/>
      <c r="S24" s="239"/>
      <c r="T24" s="239"/>
      <c r="U24" s="239"/>
      <c r="V24" s="239"/>
      <c r="W24" s="239"/>
      <c r="X24" s="239"/>
      <c r="Y24" s="239"/>
      <c r="Z24" s="239"/>
      <c r="AA24" s="239"/>
      <c r="AB24" s="239"/>
      <c r="AC24" s="239"/>
      <c r="AD24" s="239"/>
      <c r="AE24" s="239"/>
      <c r="AF24" s="239"/>
      <c r="AG24" s="239"/>
      <c r="AH24" s="239"/>
      <c r="AI24" s="239"/>
      <c r="AJ24" s="239"/>
      <c r="AK24" s="239"/>
      <c r="AL24" s="239"/>
      <c r="AM24" s="239"/>
      <c r="AN24" s="239"/>
      <c r="AO24" s="239"/>
      <c r="AP24" s="239"/>
      <c r="AQ24" s="239"/>
      <c r="AR24" s="239"/>
      <c r="AS24" s="239"/>
      <c r="AT24" s="239"/>
      <c r="AU24" s="239"/>
      <c r="AV24" s="239"/>
      <c r="AW24" s="239"/>
      <c r="AX24" s="239"/>
      <c r="AY24" s="239"/>
      <c r="AZ24" s="239"/>
      <c r="BA24" s="240"/>
    </row>
    <row r="25" spans="1:53">
      <c r="A25" s="36" t="s">
        <v>3208</v>
      </c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173" t="s">
        <v>3055</v>
      </c>
      <c r="Y25" s="173"/>
      <c r="Z25" s="173"/>
      <c r="AA25" s="173"/>
      <c r="AB25" s="173"/>
      <c r="AC25" s="173"/>
      <c r="AD25" s="173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</row>
  </sheetData>
  <sheetProtection algorithmName="SHA-512" hashValue="o5mMybqceh2ApbXQkD28+WZUrCY+2Q3B9tnph/Qr3rCkZDPSfRKVuKmkMCNpyWULpmTon8FTojjoJ9Lk58/Kbg==" saltValue="qygD+X4KW4Pc+VA3VBqDcg==" spinCount="100000" sheet="1" objects="1" scenarios="1"/>
  <mergeCells count="84">
    <mergeCell ref="N23:Q24"/>
    <mergeCell ref="R23:BA24"/>
    <mergeCell ref="AK4:BA4"/>
    <mergeCell ref="A5:R5"/>
    <mergeCell ref="S5:AJ5"/>
    <mergeCell ref="AK5:BA5"/>
    <mergeCell ref="A6:R10"/>
    <mergeCell ref="S6:AH10"/>
    <mergeCell ref="AI6:AJ10"/>
    <mergeCell ref="A4:R4"/>
    <mergeCell ref="S4:AJ4"/>
    <mergeCell ref="A11:R11"/>
    <mergeCell ref="S11:AJ11"/>
    <mergeCell ref="AK11:BA11"/>
    <mergeCell ref="A12:R12"/>
    <mergeCell ref="S12:AH12"/>
    <mergeCell ref="AI12:AJ12"/>
    <mergeCell ref="A1:R1"/>
    <mergeCell ref="S1:AJ2"/>
    <mergeCell ref="AV1:BA2"/>
    <mergeCell ref="A3:R3"/>
    <mergeCell ref="S3:AJ3"/>
    <mergeCell ref="AK3:BA3"/>
    <mergeCell ref="AK12:BA12"/>
    <mergeCell ref="AS13:BA13"/>
    <mergeCell ref="J14:Q14"/>
    <mergeCell ref="R14:Z14"/>
    <mergeCell ref="AA14:AI14"/>
    <mergeCell ref="AJ14:AR14"/>
    <mergeCell ref="AS14:BA14"/>
    <mergeCell ref="A13:I16"/>
    <mergeCell ref="J13:Q13"/>
    <mergeCell ref="R13:Z13"/>
    <mergeCell ref="AA13:AI13"/>
    <mergeCell ref="AJ13:AR13"/>
    <mergeCell ref="J15:Q15"/>
    <mergeCell ref="R15:Z15"/>
    <mergeCell ref="AA15:AI15"/>
    <mergeCell ref="AJ15:AR15"/>
    <mergeCell ref="AS15:BA15"/>
    <mergeCell ref="J16:Q16"/>
    <mergeCell ref="R16:Z16"/>
    <mergeCell ref="AA16:AI16"/>
    <mergeCell ref="AJ16:AR16"/>
    <mergeCell ref="AS16:BA16"/>
    <mergeCell ref="AA21:AI21"/>
    <mergeCell ref="A17:I18"/>
    <mergeCell ref="J17:BA17"/>
    <mergeCell ref="J18:K18"/>
    <mergeCell ref="R18:S18"/>
    <mergeCell ref="AB18:AC18"/>
    <mergeCell ref="AS19:BA19"/>
    <mergeCell ref="A23:B24"/>
    <mergeCell ref="X25:AD25"/>
    <mergeCell ref="AJ21:AR21"/>
    <mergeCell ref="AS21:BA21"/>
    <mergeCell ref="J22:Q22"/>
    <mergeCell ref="R22:Z22"/>
    <mergeCell ref="AA22:AI22"/>
    <mergeCell ref="AJ22:AR22"/>
    <mergeCell ref="AS22:BA22"/>
    <mergeCell ref="C23:G23"/>
    <mergeCell ref="H23:M23"/>
    <mergeCell ref="A19:I22"/>
    <mergeCell ref="J19:Q19"/>
    <mergeCell ref="R19:Z19"/>
    <mergeCell ref="AA19:AI19"/>
    <mergeCell ref="AJ19:AR19"/>
    <mergeCell ref="C24:G24"/>
    <mergeCell ref="H24:M24"/>
    <mergeCell ref="AK6:BA6"/>
    <mergeCell ref="AK7:BA7"/>
    <mergeCell ref="AK8:BA8"/>
    <mergeCell ref="AK9:BA9"/>
    <mergeCell ref="AK10:BA10"/>
    <mergeCell ref="J20:Q20"/>
    <mergeCell ref="R20:Z20"/>
    <mergeCell ref="AA20:AI20"/>
    <mergeCell ref="AJ20:AR20"/>
    <mergeCell ref="AS20:BA20"/>
    <mergeCell ref="AD18:AI18"/>
    <mergeCell ref="AJ18:AK18"/>
    <mergeCell ref="J21:Q21"/>
    <mergeCell ref="R21:Z21"/>
  </mergeCells>
  <phoneticPr fontId="3"/>
  <dataValidations count="10">
    <dataValidation type="custom" imeMode="halfAlpha" operator="equal" allowBlank="1" showInputMessage="1" showErrorMessage="1" errorTitle="正確に工事コードを入力して下さい" error="注文書に表示の「-」（ハイフン）含め12桁を半角入力してください" sqref="A4:R4" xr:uid="{00000000-0002-0000-0800-000001000000}">
      <formula1>LEN(A4)=LENB(A4)*(LEN(A4)=12)</formula1>
    </dataValidation>
    <dataValidation type="custom" imeMode="halfAlpha" allowBlank="1" showInputMessage="1" showErrorMessage="1" errorTitle="正確に注文番号を入力して下さい" error="注文書に表示の半角入力して下さい" sqref="S4:AJ4" xr:uid="{00000000-0002-0000-0800-000002000000}">
      <formula1>(LEN(S4)=LENB(S4))*(LEN(S4)&gt;=5)*(LEN(S4)&lt;&gt;6)*(LEN(S4)&lt;&gt;7)*(LEN(S4)&lt;&gt;8)*(LEN(S4)&lt;&gt;9)*(LEN(S4)&lt;=10)</formula1>
    </dataValidation>
    <dataValidation type="custom" imeMode="halfAlpha" operator="equal" allowBlank="1" showInputMessage="1" showErrorMessage="1" errorTitle="正確に取引先コードを入力して下さい" error="取引先コードは10桁を半角入力して下さい" sqref="AK4:BA4" xr:uid="{00000000-0002-0000-0800-000003000000}">
      <formula1>LEN(AK4)=LENB(AK4)*(LEN(AK4)=10)</formula1>
    </dataValidation>
    <dataValidation type="date" errorStyle="warning" imeMode="halfAlpha" operator="greaterThanOrEqual" allowBlank="1" showInputMessage="1" showErrorMessage="1" errorTitle="正確に請求年月日（西暦）を入力して下さい" error="本日以降の日付を入力して下さい" sqref="A12:R12" xr:uid="{00000000-0002-0000-0800-000004000000}">
      <formula1>TODAY()</formula1>
    </dataValidation>
    <dataValidation type="whole" imeMode="halfAlpha" operator="greaterThanOrEqual" allowBlank="1" showInputMessage="1" showErrorMessage="1" errorTitle="正確にうち法定福利費（税抜）を入力して下さい" error="半角数字（正数）入力して下さい" sqref="S12:AH12" xr:uid="{00000000-0002-0000-0800-000005000000}">
      <formula1>0</formula1>
    </dataValidation>
    <dataValidation type="custom" imeMode="halfAlpha" allowBlank="1" showInputMessage="1" showErrorMessage="1" errorTitle="正確に適格請求書発行事業者（ハイフン無）を入力して下さい" error="T　始まりの14桁を半角入力して下さい" sqref="AK12:BA12" xr:uid="{00000000-0002-0000-0800-000006000000}">
      <formula1>LEN(AK12)=LENB(AK12)*(LEN(AK12)=14)</formula1>
    </dataValidation>
    <dataValidation type="whole" imeMode="halfAlpha" operator="greaterThanOrEqual" allowBlank="1" showInputMessage="1" showErrorMessage="1" errorTitle="正確に消費税額を入力して下さい" error="半角数字（正数）入力して下さい" sqref="R21:AI21" xr:uid="{00000000-0002-0000-0800-000007000000}">
      <formula1>0</formula1>
    </dataValidation>
    <dataValidation type="whole" imeMode="halfAlpha" operator="greaterThanOrEqual" allowBlank="1" showInputMessage="1" showErrorMessage="1" errorTitle="正確に契約金額（税抜）を入力して下さい" error="半角数字（正数）入力して下さい" sqref="R20:Z20" xr:uid="{00000000-0002-0000-0800-000008000000}">
      <formula1>0</formula1>
    </dataValidation>
    <dataValidation type="whole" imeMode="halfAlpha" operator="greaterThanOrEqual" allowBlank="1" showInputMessage="1" showErrorMessage="1" errorTitle="正確に前回迄請求金額（税抜）を入力して下さい" error="半角数字（正数）入力して下さい" sqref="AA20:AI20" xr:uid="{00000000-0002-0000-0800-000009000000}">
      <formula1>0</formula1>
    </dataValidation>
    <dataValidation type="list" allowBlank="1" showInputMessage="1" showErrorMessage="1" sqref="N23:Q24" xr:uid="{00000000-0002-0000-0800-00000A000000}">
      <formula1>"　,緊急"</formula1>
    </dataValidation>
  </dataValidations>
  <printOptions horizontalCentered="1"/>
  <pageMargins left="1.1811023622047245" right="0.94488188976377963" top="0.74803149606299213" bottom="0.74803149606299213" header="0.31496062992125984" footer="0.31496062992125984"/>
  <pageSetup paperSize="9" scale="92" orientation="landscape" blackAndWhite="1" r:id="rId1"/>
  <ignoredErrors>
    <ignoredError sqref="AJ22" 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4" r:id="rId4" name="Option Button 24">
              <controlPr defaultSize="0" autoFill="0" autoLine="0" autoPict="0">
                <anchor moveWithCells="1">
                  <from>
                    <xdr:col>9</xdr:col>
                    <xdr:colOff>95250</xdr:colOff>
                    <xdr:row>17</xdr:row>
                    <xdr:rowOff>9525</xdr:rowOff>
                  </from>
                  <to>
                    <xdr:col>16</xdr:col>
                    <xdr:colOff>161925</xdr:colOff>
                    <xdr:row>17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5" r:id="rId5" name="Option Button 25">
              <controlPr defaultSize="0" autoFill="0" autoLine="0" autoPict="0">
                <anchor moveWithCells="1">
                  <from>
                    <xdr:col>17</xdr:col>
                    <xdr:colOff>76200</xdr:colOff>
                    <xdr:row>17</xdr:row>
                    <xdr:rowOff>9525</xdr:rowOff>
                  </from>
                  <to>
                    <xdr:col>25</xdr:col>
                    <xdr:colOff>0</xdr:colOff>
                    <xdr:row>17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6" r:id="rId6" name="Option Button 26">
              <controlPr defaultSize="0" autoFill="0" autoLine="0" autoPict="0">
                <anchor moveWithCells="1">
                  <from>
                    <xdr:col>35</xdr:col>
                    <xdr:colOff>76200</xdr:colOff>
                    <xdr:row>17</xdr:row>
                    <xdr:rowOff>9525</xdr:rowOff>
                  </from>
                  <to>
                    <xdr:col>46</xdr:col>
                    <xdr:colOff>0</xdr:colOff>
                    <xdr:row>17</xdr:row>
                    <xdr:rowOff>304800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7" tint="0.39997558519241921"/>
  </sheetPr>
  <dimension ref="A1:H32"/>
  <sheetViews>
    <sheetView view="pageBreakPreview" zoomScale="90" zoomScaleNormal="69" zoomScaleSheetLayoutView="90" workbookViewId="0">
      <selection activeCell="B4" sqref="B4"/>
    </sheetView>
  </sheetViews>
  <sheetFormatPr defaultColWidth="8.625" defaultRowHeight="13.5"/>
  <cols>
    <col min="1" max="1" width="3.5" style="72" customWidth="1"/>
    <col min="2" max="3" width="29.625" style="46" customWidth="1"/>
    <col min="4" max="5" width="15.625" style="46" customWidth="1"/>
    <col min="6" max="6" width="20.375" style="46" customWidth="1"/>
    <col min="7" max="7" width="7.125" style="73" customWidth="1"/>
    <col min="8" max="16384" width="8.625" style="46"/>
  </cols>
  <sheetData>
    <row r="1" spans="1:8" s="43" customFormat="1" ht="17.25">
      <c r="A1" s="306" t="s">
        <v>3059</v>
      </c>
      <c r="B1" s="306"/>
      <c r="C1" s="306"/>
      <c r="D1" s="306"/>
      <c r="E1" s="306"/>
      <c r="F1" s="306"/>
      <c r="G1" s="306"/>
    </row>
    <row r="2" spans="1:8" ht="15.95" customHeight="1" thickBot="1">
      <c r="A2" s="44"/>
      <c r="B2" s="27"/>
      <c r="C2" s="27"/>
      <c r="D2" s="27"/>
      <c r="E2" s="27"/>
      <c r="F2" s="27"/>
      <c r="G2" s="45"/>
    </row>
    <row r="3" spans="1:8" ht="22.5" customHeight="1">
      <c r="A3" s="47" t="s">
        <v>1</v>
      </c>
      <c r="B3" s="48" t="s">
        <v>2</v>
      </c>
      <c r="C3" s="48" t="s">
        <v>3</v>
      </c>
      <c r="D3" s="48" t="s">
        <v>4</v>
      </c>
      <c r="E3" s="48" t="s">
        <v>5</v>
      </c>
      <c r="F3" s="49" t="s">
        <v>3016</v>
      </c>
      <c r="G3" s="50" t="s">
        <v>3020</v>
      </c>
    </row>
    <row r="4" spans="1:8" ht="22.5" customHeight="1">
      <c r="A4" s="51">
        <v>1</v>
      </c>
      <c r="B4" s="26"/>
      <c r="C4" s="52" t="str">
        <f>IF(B4="","",VLOOKUP(B4,'マスタ（工種）'!$1:$1048576,2,FALSE))</f>
        <v/>
      </c>
      <c r="D4" s="123"/>
      <c r="E4" s="53" t="str">
        <f>IF(D4="","",INDEX('マスタ（工種）'!$1:$1048576,MATCH(D4,'マスタ（工種）'!$D:$D,0),3))</f>
        <v/>
      </c>
      <c r="F4" s="78"/>
      <c r="G4" s="54" t="str">
        <f>IF(ISTEXT(B4),"99",IF(ISNUMBER(F4),"99",""))</f>
        <v/>
      </c>
      <c r="H4" s="82"/>
    </row>
    <row r="5" spans="1:8" ht="22.5" customHeight="1">
      <c r="A5" s="51">
        <v>2</v>
      </c>
      <c r="B5" s="26"/>
      <c r="C5" s="52" t="str">
        <f>IF(B5="","",VLOOKUP(B5,'マスタ（工種）'!$1:$1048576,2,FALSE))</f>
        <v/>
      </c>
      <c r="D5" s="123"/>
      <c r="E5" s="53" t="str">
        <f>IF(D5="","",INDEX('マスタ（工種）'!$1:$1048576,MATCH(D5,'マスタ（工種）'!$D:$D,0),3))</f>
        <v/>
      </c>
      <c r="F5" s="78"/>
      <c r="G5" s="54" t="str">
        <f t="shared" ref="G5:G17" si="0">IF(ISTEXT(B5),"99",IF(ISNUMBER(F5),"99",""))</f>
        <v/>
      </c>
      <c r="H5" s="82"/>
    </row>
    <row r="6" spans="1:8" ht="22.5" customHeight="1">
      <c r="A6" s="51">
        <v>3</v>
      </c>
      <c r="B6" s="26"/>
      <c r="C6" s="52" t="str">
        <f>IF(B6="","",VLOOKUP(B6,'マスタ（工種）'!$1:$1048576,2,FALSE))</f>
        <v/>
      </c>
      <c r="D6" s="123"/>
      <c r="E6" s="53" t="str">
        <f>IF(D6="","",INDEX('マスタ（工種）'!$1:$1048576,MATCH(D6,'マスタ（工種）'!$D:$D,0),3))</f>
        <v/>
      </c>
      <c r="F6" s="78"/>
      <c r="G6" s="54" t="str">
        <f t="shared" si="0"/>
        <v/>
      </c>
      <c r="H6" s="82"/>
    </row>
    <row r="7" spans="1:8" ht="22.5" customHeight="1">
      <c r="A7" s="51">
        <v>4</v>
      </c>
      <c r="B7" s="26"/>
      <c r="C7" s="52" t="str">
        <f>IF(B7="","",VLOOKUP(B7,'マスタ（工種）'!$1:$1048576,2,FALSE))</f>
        <v/>
      </c>
      <c r="D7" s="123"/>
      <c r="E7" s="53" t="str">
        <f>IF(D7="","",INDEX('マスタ（工種）'!$1:$1048576,MATCH(D7,'マスタ（工種）'!$D:$D,0),3))</f>
        <v/>
      </c>
      <c r="F7" s="78"/>
      <c r="G7" s="54" t="str">
        <f t="shared" si="0"/>
        <v/>
      </c>
      <c r="H7" s="82"/>
    </row>
    <row r="8" spans="1:8" ht="22.5" customHeight="1">
      <c r="A8" s="51">
        <v>5</v>
      </c>
      <c r="B8" s="26"/>
      <c r="C8" s="52" t="str">
        <f>IF(B8="","",VLOOKUP(B8,'マスタ（工種）'!$1:$1048576,2,FALSE))</f>
        <v/>
      </c>
      <c r="D8" s="123"/>
      <c r="E8" s="53" t="str">
        <f>IF(D8="","",INDEX('マスタ（工種）'!$1:$1048576,MATCH(D8,'マスタ（工種）'!$D:$D,0),3))</f>
        <v/>
      </c>
      <c r="F8" s="78"/>
      <c r="G8" s="54" t="str">
        <f t="shared" si="0"/>
        <v/>
      </c>
      <c r="H8" s="82"/>
    </row>
    <row r="9" spans="1:8" ht="22.5" customHeight="1">
      <c r="A9" s="51">
        <v>6</v>
      </c>
      <c r="B9" s="26"/>
      <c r="C9" s="52" t="str">
        <f>IF(B9="","",VLOOKUP(B9,'マスタ（工種）'!$1:$1048576,2,FALSE))</f>
        <v/>
      </c>
      <c r="D9" s="123"/>
      <c r="E9" s="53" t="str">
        <f>IF(D9="","",INDEX('マスタ（工種）'!$1:$1048576,MATCH(D9,'マスタ（工種）'!$D:$D,0),3))</f>
        <v/>
      </c>
      <c r="F9" s="78"/>
      <c r="G9" s="54" t="str">
        <f t="shared" si="0"/>
        <v/>
      </c>
      <c r="H9" s="82"/>
    </row>
    <row r="10" spans="1:8" ht="22.5" customHeight="1">
      <c r="A10" s="51">
        <v>7</v>
      </c>
      <c r="B10" s="26"/>
      <c r="C10" s="52" t="str">
        <f>IF(B10="","",VLOOKUP(B10,'マスタ（工種）'!$1:$1048576,2,FALSE))</f>
        <v/>
      </c>
      <c r="D10" s="123"/>
      <c r="E10" s="53" t="str">
        <f>IF(D10="","",INDEX('マスタ（工種）'!$1:$1048576,MATCH(D10,'マスタ（工種）'!$D:$D,0),3))</f>
        <v/>
      </c>
      <c r="F10" s="78"/>
      <c r="G10" s="54" t="str">
        <f t="shared" si="0"/>
        <v/>
      </c>
      <c r="H10" s="82"/>
    </row>
    <row r="11" spans="1:8" ht="22.5" customHeight="1">
      <c r="A11" s="51">
        <v>8</v>
      </c>
      <c r="B11" s="26"/>
      <c r="C11" s="52" t="str">
        <f>IF(B11="","",VLOOKUP(B11,'マスタ（工種）'!$1:$1048576,2,FALSE))</f>
        <v/>
      </c>
      <c r="D11" s="123"/>
      <c r="E11" s="53" t="str">
        <f>IF(D11="","",INDEX('マスタ（工種）'!$1:$1048576,MATCH(D11,'マスタ（工種）'!$D:$D,0),3))</f>
        <v/>
      </c>
      <c r="F11" s="78"/>
      <c r="G11" s="54" t="str">
        <f t="shared" si="0"/>
        <v/>
      </c>
      <c r="H11" s="82"/>
    </row>
    <row r="12" spans="1:8" ht="22.5" customHeight="1">
      <c r="A12" s="51">
        <v>9</v>
      </c>
      <c r="B12" s="26"/>
      <c r="C12" s="52" t="str">
        <f>IF(B12="","",VLOOKUP(B12,'マスタ（工種）'!$1:$1048576,2,FALSE))</f>
        <v/>
      </c>
      <c r="D12" s="123"/>
      <c r="E12" s="53" t="str">
        <f>IF(D12="","",INDEX('マスタ（工種）'!$1:$1048576,MATCH(D12,'マスタ（工種）'!$D:$D,0),3))</f>
        <v/>
      </c>
      <c r="F12" s="78"/>
      <c r="G12" s="54" t="str">
        <f t="shared" si="0"/>
        <v/>
      </c>
      <c r="H12" s="82"/>
    </row>
    <row r="13" spans="1:8" ht="22.5" customHeight="1">
      <c r="A13" s="51">
        <v>10</v>
      </c>
      <c r="B13" s="26"/>
      <c r="C13" s="52" t="str">
        <f>IF(B13="","",VLOOKUP(B13,'マスタ（工種）'!$1:$1048576,2,FALSE))</f>
        <v/>
      </c>
      <c r="D13" s="123"/>
      <c r="E13" s="53" t="str">
        <f>IF(D13="","",INDEX('マスタ（工種）'!$1:$1048576,MATCH(D13,'マスタ（工種）'!$D:$D,0),3))</f>
        <v/>
      </c>
      <c r="F13" s="78"/>
      <c r="G13" s="54" t="str">
        <f t="shared" si="0"/>
        <v/>
      </c>
      <c r="H13" s="82"/>
    </row>
    <row r="14" spans="1:8" ht="22.5" customHeight="1">
      <c r="A14" s="51">
        <v>11</v>
      </c>
      <c r="B14" s="26"/>
      <c r="C14" s="52" t="str">
        <f>IF(B14="","",VLOOKUP(B14,'マスタ（工種）'!$1:$1048576,2,FALSE))</f>
        <v/>
      </c>
      <c r="D14" s="123"/>
      <c r="E14" s="53" t="str">
        <f>IF(D14="","",INDEX('マスタ（工種）'!$1:$1048576,MATCH(D14,'マスタ（工種）'!$D:$D,0),3))</f>
        <v/>
      </c>
      <c r="F14" s="78"/>
      <c r="G14" s="54" t="str">
        <f t="shared" si="0"/>
        <v/>
      </c>
      <c r="H14" s="82"/>
    </row>
    <row r="15" spans="1:8" ht="22.5" customHeight="1">
      <c r="A15" s="51">
        <v>12</v>
      </c>
      <c r="B15" s="26"/>
      <c r="C15" s="52" t="str">
        <f>IF(B15="","",VLOOKUP(B15,'マスタ（工種）'!$1:$1048576,2,FALSE))</f>
        <v/>
      </c>
      <c r="D15" s="123"/>
      <c r="E15" s="53" t="str">
        <f>IF(D15="","",INDEX('マスタ（工種）'!$1:$1048576,MATCH(D15,'マスタ（工種）'!$D:$D,0),3))</f>
        <v/>
      </c>
      <c r="F15" s="78"/>
      <c r="G15" s="54" t="str">
        <f t="shared" si="0"/>
        <v/>
      </c>
      <c r="H15" s="82"/>
    </row>
    <row r="16" spans="1:8" ht="22.5" customHeight="1">
      <c r="A16" s="55">
        <v>13</v>
      </c>
      <c r="B16" s="26"/>
      <c r="C16" s="56" t="str">
        <f>IF(B16="","",VLOOKUP(B16,'マスタ（工種）'!$1:$1048576,2,FALSE))</f>
        <v/>
      </c>
      <c r="D16" s="123"/>
      <c r="E16" s="53" t="str">
        <f>IF(D16="","",INDEX('マスタ（工種）'!$1:$1048576,MATCH(D16,'マスタ（工種）'!$D:$D,0),3))</f>
        <v/>
      </c>
      <c r="F16" s="78"/>
      <c r="G16" s="54" t="str">
        <f t="shared" si="0"/>
        <v/>
      </c>
      <c r="H16" s="82"/>
    </row>
    <row r="17" spans="1:8" ht="22.5" customHeight="1" thickBot="1">
      <c r="A17" s="51">
        <v>14</v>
      </c>
      <c r="B17" s="26"/>
      <c r="C17" s="56" t="str">
        <f>IF(B17="","",VLOOKUP(B17,'マスタ（工種）'!$1:$1048576,2,FALSE))</f>
        <v/>
      </c>
      <c r="D17" s="124"/>
      <c r="E17" s="126" t="str">
        <f>IF(D17="","",INDEX('マスタ（工種）'!$1:$1048576,MATCH(D17,'マスタ（工種）'!$D:$D,0),3))</f>
        <v/>
      </c>
      <c r="F17" s="78"/>
      <c r="G17" s="54" t="str">
        <f t="shared" si="0"/>
        <v/>
      </c>
      <c r="H17" s="82"/>
    </row>
    <row r="18" spans="1:8" ht="21.75" thickTop="1">
      <c r="A18" s="297" t="s">
        <v>3022</v>
      </c>
      <c r="B18" s="298"/>
      <c r="C18" s="299"/>
      <c r="D18" s="302" t="s">
        <v>3018</v>
      </c>
      <c r="E18" s="303"/>
      <c r="F18" s="37">
        <f>SUM(F4:F17)</f>
        <v>0</v>
      </c>
      <c r="G18" s="57"/>
    </row>
    <row r="19" spans="1:8" ht="21">
      <c r="A19" s="287"/>
      <c r="B19" s="288"/>
      <c r="C19" s="300"/>
      <c r="D19" s="293" t="s">
        <v>3021</v>
      </c>
      <c r="E19" s="294"/>
      <c r="F19" s="38">
        <f>ROUNDDOWN(F18*0.1,0)</f>
        <v>0</v>
      </c>
      <c r="G19" s="58"/>
    </row>
    <row r="20" spans="1:8" ht="21.75" thickBot="1">
      <c r="A20" s="289"/>
      <c r="B20" s="290"/>
      <c r="C20" s="301"/>
      <c r="D20" s="304" t="s">
        <v>3019</v>
      </c>
      <c r="E20" s="305"/>
      <c r="F20" s="39">
        <f>SUM(F18:F19)</f>
        <v>0</v>
      </c>
      <c r="G20" s="59"/>
    </row>
    <row r="21" spans="1:8" ht="22.5" customHeight="1">
      <c r="A21" s="60">
        <v>1</v>
      </c>
      <c r="B21" s="26"/>
      <c r="C21" s="61" t="str">
        <f>IF(B21="","",VLOOKUP(B21,'マスタ（工種）'!$1:$1048576,2,FALSE))</f>
        <v/>
      </c>
      <c r="D21" s="125"/>
      <c r="E21" s="127" t="str">
        <f>IF(D21="","",INDEX('マスタ（工種）'!$1:$1048576,MATCH(D21,'マスタ（工種）'!$D:$D,0),3))</f>
        <v/>
      </c>
      <c r="F21" s="79"/>
      <c r="G21" s="62" t="str">
        <f t="shared" ref="G21:G22" si="1">IF(ISTEXT(B21),"99",IF(ISNUMBER(F21),"99",""))</f>
        <v/>
      </c>
      <c r="H21" s="82"/>
    </row>
    <row r="22" spans="1:8" ht="22.5" customHeight="1" thickBot="1">
      <c r="A22" s="55">
        <v>2</v>
      </c>
      <c r="B22" s="26"/>
      <c r="C22" s="63" t="str">
        <f>IF(B22="","",VLOOKUP(B22,'マスタ（工種）'!$1:$1048576,2,FALSE))</f>
        <v/>
      </c>
      <c r="D22" s="124"/>
      <c r="E22" s="126" t="str">
        <f>IF(D22="","",INDEX('マスタ（工種）'!$1:$1048576,MATCH(D22,'マスタ（工種）'!$D:$D,0),3))</f>
        <v/>
      </c>
      <c r="F22" s="80"/>
      <c r="G22" s="64" t="str">
        <f t="shared" si="1"/>
        <v/>
      </c>
      <c r="H22" s="82"/>
    </row>
    <row r="23" spans="1:8" ht="21.75" thickTop="1">
      <c r="A23" s="297" t="s">
        <v>3017</v>
      </c>
      <c r="B23" s="298"/>
      <c r="C23" s="299"/>
      <c r="D23" s="302" t="s">
        <v>3018</v>
      </c>
      <c r="E23" s="303"/>
      <c r="F23" s="37">
        <f>SUM(F21:F22)</f>
        <v>0</v>
      </c>
      <c r="G23" s="65"/>
    </row>
    <row r="24" spans="1:8" ht="21">
      <c r="A24" s="287"/>
      <c r="B24" s="288"/>
      <c r="C24" s="300"/>
      <c r="D24" s="293" t="s">
        <v>3021</v>
      </c>
      <c r="E24" s="294"/>
      <c r="F24" s="38">
        <f>ROUNDDOWN(F23*0.08,0)</f>
        <v>0</v>
      </c>
      <c r="G24" s="58"/>
    </row>
    <row r="25" spans="1:8" ht="21.75" thickBot="1">
      <c r="A25" s="289"/>
      <c r="B25" s="290"/>
      <c r="C25" s="301"/>
      <c r="D25" s="304" t="s">
        <v>3019</v>
      </c>
      <c r="E25" s="305"/>
      <c r="F25" s="81">
        <f>SUM(F23:F24)</f>
        <v>0</v>
      </c>
      <c r="G25" s="59"/>
    </row>
    <row r="26" spans="1:8" ht="22.5" customHeight="1">
      <c r="A26" s="60">
        <v>1</v>
      </c>
      <c r="B26" s="26"/>
      <c r="C26" s="61" t="str">
        <f>IF(B26="","",VLOOKUP(B26,'マスタ（工種）'!$1:$1048576,2,FALSE))</f>
        <v/>
      </c>
      <c r="D26" s="125"/>
      <c r="E26" s="127" t="str">
        <f>IF(D26="","",INDEX('マスタ（工種）'!$1:$1048576,MATCH(D26,'マスタ（工種）'!$D:$D,0),3))</f>
        <v/>
      </c>
      <c r="F26" s="79"/>
      <c r="G26" s="62" t="str">
        <f t="shared" ref="G26:G27" si="2">IF(ISTEXT(B26),"99",IF(ISNUMBER(F26),"99",""))</f>
        <v/>
      </c>
      <c r="H26" s="82"/>
    </row>
    <row r="27" spans="1:8" ht="22.5" customHeight="1" thickBot="1">
      <c r="A27" s="66">
        <v>2</v>
      </c>
      <c r="B27" s="26"/>
      <c r="C27" s="67" t="str">
        <f>IF(B27="","",VLOOKUP(B27,'マスタ（工種）'!$1:$1048576,2,FALSE))</f>
        <v/>
      </c>
      <c r="D27" s="124"/>
      <c r="E27" s="126" t="str">
        <f>IF(D27="","",INDEX('マスタ（工種）'!$1:$1048576,MATCH(D27,'マスタ（工種）'!$D:$D,0),3))</f>
        <v/>
      </c>
      <c r="F27" s="78"/>
      <c r="G27" s="64" t="str">
        <f t="shared" si="2"/>
        <v/>
      </c>
      <c r="H27" s="82"/>
    </row>
    <row r="28" spans="1:8" ht="22.5" thickTop="1" thickBot="1">
      <c r="A28" s="283" t="s">
        <v>3096</v>
      </c>
      <c r="B28" s="284"/>
      <c r="C28" s="285"/>
      <c r="D28" s="286" t="s">
        <v>3018</v>
      </c>
      <c r="E28" s="285"/>
      <c r="F28" s="40">
        <f>SUM(F26:F27)</f>
        <v>0</v>
      </c>
      <c r="G28" s="68"/>
    </row>
    <row r="29" spans="1:8" ht="21">
      <c r="A29" s="287" t="s">
        <v>3023</v>
      </c>
      <c r="B29" s="288"/>
      <c r="C29" s="288"/>
      <c r="D29" s="291" t="s">
        <v>3018</v>
      </c>
      <c r="E29" s="292"/>
      <c r="F29" s="41">
        <f>F18+F23+F28</f>
        <v>0</v>
      </c>
      <c r="G29" s="69"/>
    </row>
    <row r="30" spans="1:8" ht="21">
      <c r="A30" s="287"/>
      <c r="B30" s="288"/>
      <c r="C30" s="288"/>
      <c r="D30" s="293" t="s">
        <v>3021</v>
      </c>
      <c r="E30" s="294"/>
      <c r="F30" s="38">
        <f>F19+F24</f>
        <v>0</v>
      </c>
      <c r="G30" s="58"/>
    </row>
    <row r="31" spans="1:8" ht="21.75" thickBot="1">
      <c r="A31" s="289"/>
      <c r="B31" s="290"/>
      <c r="C31" s="290"/>
      <c r="D31" s="295" t="s">
        <v>3019</v>
      </c>
      <c r="E31" s="296"/>
      <c r="F31" s="39">
        <f>F20+F25+F28</f>
        <v>0</v>
      </c>
      <c r="G31" s="70"/>
    </row>
    <row r="32" spans="1:8" ht="15.95" customHeight="1">
      <c r="A32" s="281" t="s">
        <v>3207</v>
      </c>
      <c r="B32" s="281"/>
      <c r="C32" s="282" t="s">
        <v>6</v>
      </c>
      <c r="D32" s="282"/>
      <c r="E32" s="282"/>
      <c r="F32" s="42"/>
      <c r="G32" s="71"/>
    </row>
  </sheetData>
  <sheetProtection algorithmName="SHA-512" hashValue="dptIF3QQtI7gGpv7ZsMQqXRB5NJPnjgmcIL3qP5N057CQ3KBKo/zB/4z7d/OkYEGEuC0fetHq1VUJ65EUxkxgg==" saltValue="Oe+0xFdFUQ5EG7wjiMeiEA==" spinCount="100000" sheet="1" objects="1" scenarios="1"/>
  <mergeCells count="17">
    <mergeCell ref="A23:C25"/>
    <mergeCell ref="D23:E23"/>
    <mergeCell ref="D24:E24"/>
    <mergeCell ref="D25:E25"/>
    <mergeCell ref="A1:G1"/>
    <mergeCell ref="A18:C20"/>
    <mergeCell ref="D18:E18"/>
    <mergeCell ref="D19:E19"/>
    <mergeCell ref="D20:E20"/>
    <mergeCell ref="A32:B32"/>
    <mergeCell ref="C32:E32"/>
    <mergeCell ref="A28:C28"/>
    <mergeCell ref="D28:E28"/>
    <mergeCell ref="A29:C31"/>
    <mergeCell ref="D29:E29"/>
    <mergeCell ref="D30:E30"/>
    <mergeCell ref="D31:E31"/>
  </mergeCells>
  <phoneticPr fontId="3"/>
  <dataValidations count="8">
    <dataValidation type="whole" imeMode="halfAlpha" operator="greaterThanOrEqual" allowBlank="1" showInputMessage="1" showErrorMessage="1" errorTitle="正確に請求金額（税抜）非課税対象を入力して下さい" error="半角数字（1以上）入力して下さい" sqref="F26:F27" xr:uid="{00000000-0002-0000-0900-000001000000}">
      <formula1>1</formula1>
    </dataValidation>
    <dataValidation type="whole" imeMode="halfAlpha" operator="greaterThanOrEqual" allowBlank="1" showInputMessage="1" showErrorMessage="1" errorTitle="正確に請求金額（税抜）10％対象を入力して下さい" error="半角数字（1以上）入力して下さい" sqref="F4:F17" xr:uid="{00000000-0002-0000-0900-000002000000}">
      <formula1>1</formula1>
    </dataValidation>
    <dataValidation type="whole" imeMode="halfAlpha" operator="greaterThanOrEqual" allowBlank="1" showInputMessage="1" showErrorMessage="1" errorTitle="正確に請求金額（税抜）8％対象を入力して下さい" error="半角数字（1以上）入力して下さい" sqref="F21:F22" xr:uid="{00000000-0002-0000-0900-000003000000}">
      <formula1>1</formula1>
    </dataValidation>
    <dataValidation type="custom" allowBlank="1" showInputMessage="1" showErrorMessage="1" sqref="H4:H17" xr:uid="{00000000-0002-0000-0900-000004000000}">
      <formula1>COUNTIF($B$4:$B$17,B4)=1</formula1>
    </dataValidation>
    <dataValidation type="custom" imeMode="halfAlpha" allowBlank="1" showInputMessage="1" showErrorMessage="1" errorTitle="重複しない工種コードを入力して下さい" error="工種コードの重複は認められません_x000a_（他の消費税率は除く）" sqref="B4:B17" xr:uid="{00000000-0002-0000-0900-000005000000}">
      <formula1>COUNTIF($B$4:$B$17,B4)=1</formula1>
    </dataValidation>
    <dataValidation type="custom" imeMode="halfAlpha" allowBlank="1" showInputMessage="1" showErrorMessage="1" errorTitle="重複しない工種コードを入力して下さい" error="工種コードの重複は認められません_x000a_（他の消費税率は除く）" sqref="B21:B22" xr:uid="{00000000-0002-0000-0900-000006000000}">
      <formula1>COUNTIF($B$21:$B$22,B21)=1</formula1>
    </dataValidation>
    <dataValidation type="custom" imeMode="halfAlpha" allowBlank="1" showInputMessage="1" showErrorMessage="1" errorTitle="重複しない工種コードを入力して下さい" error="工種コードの重複は認められません_x000a_（他の消費税率は除く）" sqref="B26:B27" xr:uid="{00000000-0002-0000-0900-000007000000}">
      <formula1>COUNTIF($B$26:$B$27,B26)=1</formula1>
    </dataValidation>
    <dataValidation type="list" allowBlank="1" showInputMessage="1" showErrorMessage="1" sqref="D4:D17 D21:D22 D26:D27" xr:uid="{C28C22C8-C3A3-4AB6-AAC1-3D4A6C101903}">
      <formula1>"材料費,労務費,外注費,業務委託費,機械等経費,事務用品費,設計費,積算費,労務管理費,租税公課,地代家賃,式典費"</formula1>
    </dataValidation>
  </dataValidations>
  <printOptions horizontalCentered="1"/>
  <pageMargins left="0.70866141732283472" right="0.70866141732283472" top="0.9055118110236221" bottom="0.74803149606299213" header="0.31496062992125984" footer="0.31496062992125984"/>
  <pageSetup paperSize="9" scale="67" orientation="landscape" blackAndWhite="1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F33CA-B09F-4B4A-9DEB-5A5804B5549E}">
  <sheetPr>
    <pageSetUpPr autoPageBreaks="0"/>
  </sheetPr>
  <dimension ref="A1:P1302"/>
  <sheetViews>
    <sheetView showOutlineSymbols="0" view="pageBreakPreview" zoomScale="50" zoomScaleNormal="50" zoomScaleSheetLayoutView="50" zoomScalePageLayoutView="50" workbookViewId="0">
      <selection activeCell="C2" sqref="C2:D2"/>
    </sheetView>
  </sheetViews>
  <sheetFormatPr defaultColWidth="12.75" defaultRowHeight="14.25"/>
  <cols>
    <col min="1" max="1" width="6.375" style="131" customWidth="1"/>
    <col min="2" max="2" width="12.625" style="131" customWidth="1"/>
    <col min="3" max="3" width="25.625" style="131" customWidth="1"/>
    <col min="4" max="4" width="30.625" style="131" customWidth="1"/>
    <col min="5" max="5" width="12.625" style="131" customWidth="1"/>
    <col min="6" max="6" width="17.625" style="131" customWidth="1"/>
    <col min="7" max="7" width="14.125" style="131" customWidth="1"/>
    <col min="8" max="8" width="18.125" style="131" customWidth="1"/>
    <col min="9" max="9" width="17.625" style="131" customWidth="1"/>
    <col min="10" max="10" width="18.125" style="131" customWidth="1"/>
    <col min="11" max="11" width="17.625" style="131" customWidth="1"/>
    <col min="12" max="12" width="18.125" style="131" customWidth="1"/>
    <col min="13" max="13" width="17.625" style="131" customWidth="1"/>
    <col min="14" max="15" width="18.125" style="131" customWidth="1"/>
    <col min="16" max="16" width="6.125" style="131" customWidth="1"/>
    <col min="17" max="16384" width="12.75" style="131"/>
  </cols>
  <sheetData>
    <row r="1" spans="1:16" s="92" customFormat="1" ht="45" customHeight="1" thickBot="1">
      <c r="C1" s="93"/>
      <c r="D1" s="93"/>
      <c r="E1" s="122"/>
      <c r="F1" s="122"/>
      <c r="G1" s="94" t="s">
        <v>3091</v>
      </c>
      <c r="H1" s="94" t="s">
        <v>3062</v>
      </c>
      <c r="I1" s="332"/>
      <c r="J1" s="332"/>
      <c r="K1" s="95" t="s">
        <v>3063</v>
      </c>
      <c r="L1" s="93"/>
      <c r="M1" s="93"/>
      <c r="N1" s="93"/>
      <c r="O1" s="133"/>
    </row>
    <row r="2" spans="1:16" s="96" customFormat="1" ht="45" customHeight="1">
      <c r="A2" s="333" t="s">
        <v>3081</v>
      </c>
      <c r="B2" s="334"/>
      <c r="C2" s="335"/>
      <c r="D2" s="336"/>
      <c r="E2" s="337" t="s">
        <v>3080</v>
      </c>
      <c r="F2" s="338"/>
      <c r="G2" s="339"/>
      <c r="H2" s="340"/>
      <c r="I2" s="337" t="s">
        <v>3064</v>
      </c>
      <c r="J2" s="338"/>
      <c r="K2" s="317"/>
      <c r="L2" s="317"/>
      <c r="M2" s="317"/>
      <c r="N2" s="318" t="s">
        <v>3209</v>
      </c>
      <c r="O2" s="319"/>
    </row>
    <row r="3" spans="1:16" s="96" customFormat="1" ht="45" customHeight="1" thickBot="1">
      <c r="A3" s="320" t="s">
        <v>3065</v>
      </c>
      <c r="B3" s="321"/>
      <c r="C3" s="322"/>
      <c r="D3" s="323"/>
      <c r="E3" s="324" t="s">
        <v>3210</v>
      </c>
      <c r="F3" s="321"/>
      <c r="G3" s="325"/>
      <c r="H3" s="326"/>
      <c r="I3" s="327" t="s">
        <v>3066</v>
      </c>
      <c r="J3" s="328"/>
      <c r="K3" s="329"/>
      <c r="L3" s="329"/>
      <c r="M3" s="329"/>
      <c r="N3" s="330"/>
      <c r="O3" s="331"/>
      <c r="P3" s="97"/>
    </row>
    <row r="4" spans="1:16" s="98" customFormat="1" ht="45" customHeight="1" thickBot="1">
      <c r="A4" s="311" t="s">
        <v>3067</v>
      </c>
      <c r="B4" s="313" t="s">
        <v>3068</v>
      </c>
      <c r="C4" s="313" t="s">
        <v>3069</v>
      </c>
      <c r="D4" s="313" t="s">
        <v>3070</v>
      </c>
      <c r="E4" s="313" t="s">
        <v>3071</v>
      </c>
      <c r="F4" s="313" t="s">
        <v>3072</v>
      </c>
      <c r="G4" s="315" t="s">
        <v>3073</v>
      </c>
      <c r="H4" s="309" t="s">
        <v>3074</v>
      </c>
      <c r="I4" s="307" t="s">
        <v>3075</v>
      </c>
      <c r="J4" s="308"/>
      <c r="K4" s="307" t="s">
        <v>3076</v>
      </c>
      <c r="L4" s="308"/>
      <c r="M4" s="307" t="s">
        <v>3077</v>
      </c>
      <c r="N4" s="308"/>
      <c r="O4" s="309" t="s">
        <v>3078</v>
      </c>
    </row>
    <row r="5" spans="1:16" s="98" customFormat="1" ht="40.5" customHeight="1" thickBot="1">
      <c r="A5" s="312"/>
      <c r="B5" s="314"/>
      <c r="C5" s="314"/>
      <c r="D5" s="314"/>
      <c r="E5" s="314"/>
      <c r="F5" s="314"/>
      <c r="G5" s="316"/>
      <c r="H5" s="310"/>
      <c r="I5" s="99" t="s">
        <v>3072</v>
      </c>
      <c r="J5" s="100" t="s">
        <v>3079</v>
      </c>
      <c r="K5" s="99" t="s">
        <v>3072</v>
      </c>
      <c r="L5" s="100" t="s">
        <v>3079</v>
      </c>
      <c r="M5" s="99" t="s">
        <v>3072</v>
      </c>
      <c r="N5" s="100" t="s">
        <v>3079</v>
      </c>
      <c r="O5" s="310"/>
    </row>
    <row r="6" spans="1:16" s="132" customFormat="1" ht="39.950000000000003" customHeight="1">
      <c r="A6" s="101"/>
      <c r="B6" s="103"/>
      <c r="C6" s="104"/>
      <c r="D6" s="103"/>
      <c r="E6" s="106"/>
      <c r="F6" s="110"/>
      <c r="G6" s="108"/>
      <c r="H6" s="114">
        <f t="shared" ref="H6:H24" si="0">ROUNDDOWN(F6*G6,0)</f>
        <v>0</v>
      </c>
      <c r="I6" s="115"/>
      <c r="J6" s="112">
        <f>ROUNDDOWN(G6*I6,0)</f>
        <v>0</v>
      </c>
      <c r="K6" s="116"/>
      <c r="L6" s="112">
        <f>ROUNDDOWN(G6*K6,0)</f>
        <v>0</v>
      </c>
      <c r="M6" s="117">
        <f>I6+K6</f>
        <v>0</v>
      </c>
      <c r="N6" s="150">
        <f t="shared" ref="N6:N24" si="1">SUM(J6)+L6</f>
        <v>0</v>
      </c>
      <c r="O6" s="151">
        <f t="shared" ref="O6:O24" si="2">SUM(H6)-N6</f>
        <v>0</v>
      </c>
    </row>
    <row r="7" spans="1:16" s="132" customFormat="1" ht="39.950000000000003" customHeight="1">
      <c r="A7" s="102"/>
      <c r="B7" s="105"/>
      <c r="C7" s="105"/>
      <c r="D7" s="105"/>
      <c r="E7" s="107"/>
      <c r="F7" s="111"/>
      <c r="G7" s="109"/>
      <c r="H7" s="118">
        <f t="shared" si="0"/>
        <v>0</v>
      </c>
      <c r="I7" s="119"/>
      <c r="J7" s="113">
        <f t="shared" ref="J7:J24" si="3">ROUNDDOWN(G7*I7,0)</f>
        <v>0</v>
      </c>
      <c r="K7" s="120"/>
      <c r="L7" s="113">
        <f t="shared" ref="L7:L24" si="4">ROUNDDOWN(G7*K7,0)</f>
        <v>0</v>
      </c>
      <c r="M7" s="121">
        <f t="shared" ref="M7:M24" si="5">I7+K7</f>
        <v>0</v>
      </c>
      <c r="N7" s="152">
        <f t="shared" si="1"/>
        <v>0</v>
      </c>
      <c r="O7" s="153">
        <f t="shared" si="2"/>
        <v>0</v>
      </c>
    </row>
    <row r="8" spans="1:16" s="132" customFormat="1" ht="39.950000000000003" customHeight="1">
      <c r="A8" s="102"/>
      <c r="B8" s="105"/>
      <c r="C8" s="105"/>
      <c r="D8" s="105"/>
      <c r="E8" s="107"/>
      <c r="F8" s="111"/>
      <c r="G8" s="109"/>
      <c r="H8" s="118">
        <f t="shared" si="0"/>
        <v>0</v>
      </c>
      <c r="I8" s="119"/>
      <c r="J8" s="113">
        <f t="shared" si="3"/>
        <v>0</v>
      </c>
      <c r="K8" s="120"/>
      <c r="L8" s="113">
        <f t="shared" si="4"/>
        <v>0</v>
      </c>
      <c r="M8" s="121">
        <f t="shared" si="5"/>
        <v>0</v>
      </c>
      <c r="N8" s="152">
        <f t="shared" si="1"/>
        <v>0</v>
      </c>
      <c r="O8" s="153">
        <f t="shared" si="2"/>
        <v>0</v>
      </c>
    </row>
    <row r="9" spans="1:16" s="132" customFormat="1" ht="39.950000000000003" customHeight="1">
      <c r="A9" s="102"/>
      <c r="B9" s="105"/>
      <c r="C9" s="105"/>
      <c r="D9" s="105"/>
      <c r="E9" s="107"/>
      <c r="F9" s="111"/>
      <c r="G9" s="109"/>
      <c r="H9" s="118">
        <f t="shared" si="0"/>
        <v>0</v>
      </c>
      <c r="I9" s="119"/>
      <c r="J9" s="113">
        <f t="shared" si="3"/>
        <v>0</v>
      </c>
      <c r="K9" s="120"/>
      <c r="L9" s="113">
        <f t="shared" si="4"/>
        <v>0</v>
      </c>
      <c r="M9" s="121">
        <f t="shared" si="5"/>
        <v>0</v>
      </c>
      <c r="N9" s="152">
        <f t="shared" si="1"/>
        <v>0</v>
      </c>
      <c r="O9" s="153">
        <f t="shared" si="2"/>
        <v>0</v>
      </c>
    </row>
    <row r="10" spans="1:16" s="132" customFormat="1" ht="39.950000000000003" customHeight="1">
      <c r="A10" s="102"/>
      <c r="B10" s="105"/>
      <c r="C10" s="105"/>
      <c r="D10" s="105"/>
      <c r="E10" s="107"/>
      <c r="F10" s="111"/>
      <c r="G10" s="109"/>
      <c r="H10" s="118">
        <f t="shared" si="0"/>
        <v>0</v>
      </c>
      <c r="I10" s="119"/>
      <c r="J10" s="113">
        <f t="shared" si="3"/>
        <v>0</v>
      </c>
      <c r="K10" s="120"/>
      <c r="L10" s="113">
        <f t="shared" si="4"/>
        <v>0</v>
      </c>
      <c r="M10" s="121">
        <f t="shared" si="5"/>
        <v>0</v>
      </c>
      <c r="N10" s="152">
        <f t="shared" si="1"/>
        <v>0</v>
      </c>
      <c r="O10" s="153">
        <f t="shared" si="2"/>
        <v>0</v>
      </c>
    </row>
    <row r="11" spans="1:16" s="132" customFormat="1" ht="39.950000000000003" customHeight="1">
      <c r="A11" s="102"/>
      <c r="B11" s="105"/>
      <c r="C11" s="105"/>
      <c r="D11" s="105"/>
      <c r="E11" s="107"/>
      <c r="F11" s="111"/>
      <c r="G11" s="109"/>
      <c r="H11" s="118">
        <f t="shared" si="0"/>
        <v>0</v>
      </c>
      <c r="I11" s="119"/>
      <c r="J11" s="113">
        <f t="shared" si="3"/>
        <v>0</v>
      </c>
      <c r="K11" s="120"/>
      <c r="L11" s="113">
        <f t="shared" si="4"/>
        <v>0</v>
      </c>
      <c r="M11" s="121">
        <f t="shared" si="5"/>
        <v>0</v>
      </c>
      <c r="N11" s="152">
        <f t="shared" si="1"/>
        <v>0</v>
      </c>
      <c r="O11" s="153">
        <f t="shared" si="2"/>
        <v>0</v>
      </c>
    </row>
    <row r="12" spans="1:16" s="132" customFormat="1" ht="39.950000000000003" customHeight="1">
      <c r="A12" s="102"/>
      <c r="B12" s="105"/>
      <c r="C12" s="105"/>
      <c r="D12" s="105"/>
      <c r="E12" s="107"/>
      <c r="F12" s="111"/>
      <c r="G12" s="109"/>
      <c r="H12" s="118">
        <f t="shared" si="0"/>
        <v>0</v>
      </c>
      <c r="I12" s="119"/>
      <c r="J12" s="113">
        <f t="shared" si="3"/>
        <v>0</v>
      </c>
      <c r="K12" s="120"/>
      <c r="L12" s="113">
        <f t="shared" si="4"/>
        <v>0</v>
      </c>
      <c r="M12" s="121">
        <f t="shared" si="5"/>
        <v>0</v>
      </c>
      <c r="N12" s="152">
        <f t="shared" si="1"/>
        <v>0</v>
      </c>
      <c r="O12" s="153">
        <f t="shared" si="2"/>
        <v>0</v>
      </c>
    </row>
    <row r="13" spans="1:16" s="132" customFormat="1" ht="39.950000000000003" customHeight="1">
      <c r="A13" s="102"/>
      <c r="B13" s="105"/>
      <c r="C13" s="105"/>
      <c r="D13" s="105"/>
      <c r="E13" s="107"/>
      <c r="F13" s="111"/>
      <c r="G13" s="109"/>
      <c r="H13" s="118">
        <f t="shared" si="0"/>
        <v>0</v>
      </c>
      <c r="I13" s="119"/>
      <c r="J13" s="113">
        <f t="shared" si="3"/>
        <v>0</v>
      </c>
      <c r="K13" s="120"/>
      <c r="L13" s="113">
        <f t="shared" si="4"/>
        <v>0</v>
      </c>
      <c r="M13" s="121">
        <f t="shared" si="5"/>
        <v>0</v>
      </c>
      <c r="N13" s="152">
        <f t="shared" si="1"/>
        <v>0</v>
      </c>
      <c r="O13" s="153">
        <f t="shared" si="2"/>
        <v>0</v>
      </c>
    </row>
    <row r="14" spans="1:16" s="132" customFormat="1" ht="39.950000000000003" customHeight="1">
      <c r="A14" s="102"/>
      <c r="B14" s="105"/>
      <c r="C14" s="105"/>
      <c r="D14" s="105"/>
      <c r="E14" s="107"/>
      <c r="F14" s="111"/>
      <c r="G14" s="109"/>
      <c r="H14" s="118">
        <f t="shared" si="0"/>
        <v>0</v>
      </c>
      <c r="I14" s="119"/>
      <c r="J14" s="113">
        <f t="shared" si="3"/>
        <v>0</v>
      </c>
      <c r="K14" s="120"/>
      <c r="L14" s="113">
        <f t="shared" si="4"/>
        <v>0</v>
      </c>
      <c r="M14" s="121">
        <f t="shared" si="5"/>
        <v>0</v>
      </c>
      <c r="N14" s="152">
        <f t="shared" si="1"/>
        <v>0</v>
      </c>
      <c r="O14" s="153">
        <f t="shared" si="2"/>
        <v>0</v>
      </c>
    </row>
    <row r="15" spans="1:16" s="132" customFormat="1" ht="39.950000000000003" customHeight="1">
      <c r="A15" s="102"/>
      <c r="B15" s="105"/>
      <c r="C15" s="105"/>
      <c r="D15" s="105"/>
      <c r="E15" s="107"/>
      <c r="F15" s="111"/>
      <c r="G15" s="109"/>
      <c r="H15" s="118">
        <f t="shared" si="0"/>
        <v>0</v>
      </c>
      <c r="I15" s="119"/>
      <c r="J15" s="113">
        <f t="shared" si="3"/>
        <v>0</v>
      </c>
      <c r="K15" s="120"/>
      <c r="L15" s="113">
        <f t="shared" si="4"/>
        <v>0</v>
      </c>
      <c r="M15" s="121">
        <f t="shared" si="5"/>
        <v>0</v>
      </c>
      <c r="N15" s="152">
        <f t="shared" si="1"/>
        <v>0</v>
      </c>
      <c r="O15" s="153">
        <f t="shared" si="2"/>
        <v>0</v>
      </c>
    </row>
    <row r="16" spans="1:16" s="132" customFormat="1" ht="39.950000000000003" customHeight="1">
      <c r="A16" s="102"/>
      <c r="B16" s="105"/>
      <c r="C16" s="105"/>
      <c r="D16" s="105"/>
      <c r="E16" s="107"/>
      <c r="F16" s="111"/>
      <c r="G16" s="109"/>
      <c r="H16" s="118">
        <f t="shared" si="0"/>
        <v>0</v>
      </c>
      <c r="I16" s="119"/>
      <c r="J16" s="113">
        <f t="shared" si="3"/>
        <v>0</v>
      </c>
      <c r="K16" s="120"/>
      <c r="L16" s="113">
        <f t="shared" si="4"/>
        <v>0</v>
      </c>
      <c r="M16" s="121">
        <f t="shared" si="5"/>
        <v>0</v>
      </c>
      <c r="N16" s="152">
        <f t="shared" si="1"/>
        <v>0</v>
      </c>
      <c r="O16" s="153">
        <f t="shared" si="2"/>
        <v>0</v>
      </c>
    </row>
    <row r="17" spans="1:15" s="132" customFormat="1" ht="39.950000000000003" customHeight="1">
      <c r="A17" s="102"/>
      <c r="B17" s="105"/>
      <c r="C17" s="105"/>
      <c r="D17" s="105"/>
      <c r="E17" s="107"/>
      <c r="F17" s="111"/>
      <c r="G17" s="109"/>
      <c r="H17" s="118">
        <f t="shared" si="0"/>
        <v>0</v>
      </c>
      <c r="I17" s="119"/>
      <c r="J17" s="113">
        <f t="shared" si="3"/>
        <v>0</v>
      </c>
      <c r="K17" s="120"/>
      <c r="L17" s="113">
        <f t="shared" si="4"/>
        <v>0</v>
      </c>
      <c r="M17" s="121">
        <f t="shared" si="5"/>
        <v>0</v>
      </c>
      <c r="N17" s="152">
        <f t="shared" si="1"/>
        <v>0</v>
      </c>
      <c r="O17" s="153">
        <f t="shared" si="2"/>
        <v>0</v>
      </c>
    </row>
    <row r="18" spans="1:15" s="132" customFormat="1" ht="39.950000000000003" customHeight="1">
      <c r="A18" s="102"/>
      <c r="B18" s="105"/>
      <c r="C18" s="105"/>
      <c r="D18" s="105"/>
      <c r="E18" s="107"/>
      <c r="F18" s="111"/>
      <c r="G18" s="109"/>
      <c r="H18" s="118">
        <f t="shared" si="0"/>
        <v>0</v>
      </c>
      <c r="I18" s="119"/>
      <c r="J18" s="113">
        <f t="shared" si="3"/>
        <v>0</v>
      </c>
      <c r="K18" s="120"/>
      <c r="L18" s="113">
        <f t="shared" si="4"/>
        <v>0</v>
      </c>
      <c r="M18" s="121">
        <f t="shared" si="5"/>
        <v>0</v>
      </c>
      <c r="N18" s="152">
        <f t="shared" si="1"/>
        <v>0</v>
      </c>
      <c r="O18" s="153">
        <f t="shared" si="2"/>
        <v>0</v>
      </c>
    </row>
    <row r="19" spans="1:15" s="132" customFormat="1" ht="39.950000000000003" customHeight="1">
      <c r="A19" s="102"/>
      <c r="B19" s="105"/>
      <c r="C19" s="105"/>
      <c r="D19" s="105"/>
      <c r="E19" s="107"/>
      <c r="F19" s="111"/>
      <c r="G19" s="109"/>
      <c r="H19" s="118">
        <f t="shared" si="0"/>
        <v>0</v>
      </c>
      <c r="I19" s="119"/>
      <c r="J19" s="113">
        <f t="shared" si="3"/>
        <v>0</v>
      </c>
      <c r="K19" s="120"/>
      <c r="L19" s="113">
        <f t="shared" si="4"/>
        <v>0</v>
      </c>
      <c r="M19" s="121">
        <f t="shared" si="5"/>
        <v>0</v>
      </c>
      <c r="N19" s="152">
        <f t="shared" si="1"/>
        <v>0</v>
      </c>
      <c r="O19" s="153">
        <f t="shared" si="2"/>
        <v>0</v>
      </c>
    </row>
    <row r="20" spans="1:15" s="132" customFormat="1" ht="39.950000000000003" customHeight="1">
      <c r="A20" s="102"/>
      <c r="B20" s="105"/>
      <c r="C20" s="105"/>
      <c r="D20" s="105"/>
      <c r="E20" s="107"/>
      <c r="F20" s="111"/>
      <c r="G20" s="109"/>
      <c r="H20" s="118">
        <f t="shared" si="0"/>
        <v>0</v>
      </c>
      <c r="I20" s="119"/>
      <c r="J20" s="113">
        <f t="shared" si="3"/>
        <v>0</v>
      </c>
      <c r="K20" s="120"/>
      <c r="L20" s="113">
        <f t="shared" si="4"/>
        <v>0</v>
      </c>
      <c r="M20" s="121">
        <f t="shared" si="5"/>
        <v>0</v>
      </c>
      <c r="N20" s="152">
        <f t="shared" si="1"/>
        <v>0</v>
      </c>
      <c r="O20" s="153">
        <f t="shared" si="2"/>
        <v>0</v>
      </c>
    </row>
    <row r="21" spans="1:15" s="132" customFormat="1" ht="39.950000000000003" customHeight="1">
      <c r="A21" s="102"/>
      <c r="B21" s="105"/>
      <c r="C21" s="105"/>
      <c r="D21" s="105"/>
      <c r="E21" s="107"/>
      <c r="F21" s="111"/>
      <c r="G21" s="109"/>
      <c r="H21" s="118">
        <f t="shared" si="0"/>
        <v>0</v>
      </c>
      <c r="I21" s="119"/>
      <c r="J21" s="113">
        <f t="shared" si="3"/>
        <v>0</v>
      </c>
      <c r="K21" s="120"/>
      <c r="L21" s="113">
        <f t="shared" si="4"/>
        <v>0</v>
      </c>
      <c r="M21" s="121">
        <f t="shared" si="5"/>
        <v>0</v>
      </c>
      <c r="N21" s="152">
        <f t="shared" si="1"/>
        <v>0</v>
      </c>
      <c r="O21" s="153">
        <f t="shared" si="2"/>
        <v>0</v>
      </c>
    </row>
    <row r="22" spans="1:15" s="132" customFormat="1" ht="39.950000000000003" customHeight="1">
      <c r="A22" s="102"/>
      <c r="B22" s="105"/>
      <c r="C22" s="105"/>
      <c r="D22" s="105"/>
      <c r="E22" s="107"/>
      <c r="F22" s="111"/>
      <c r="G22" s="109"/>
      <c r="H22" s="118">
        <f t="shared" si="0"/>
        <v>0</v>
      </c>
      <c r="I22" s="119"/>
      <c r="J22" s="113">
        <f t="shared" si="3"/>
        <v>0</v>
      </c>
      <c r="K22" s="120"/>
      <c r="L22" s="113">
        <f t="shared" si="4"/>
        <v>0</v>
      </c>
      <c r="M22" s="121">
        <f t="shared" si="5"/>
        <v>0</v>
      </c>
      <c r="N22" s="152">
        <f t="shared" si="1"/>
        <v>0</v>
      </c>
      <c r="O22" s="153">
        <f t="shared" si="2"/>
        <v>0</v>
      </c>
    </row>
    <row r="23" spans="1:15" s="132" customFormat="1" ht="39.950000000000003" customHeight="1">
      <c r="A23" s="102"/>
      <c r="B23" s="105"/>
      <c r="C23" s="105"/>
      <c r="D23" s="105"/>
      <c r="E23" s="107"/>
      <c r="F23" s="111"/>
      <c r="G23" s="109"/>
      <c r="H23" s="118">
        <f t="shared" si="0"/>
        <v>0</v>
      </c>
      <c r="I23" s="119"/>
      <c r="J23" s="113">
        <f t="shared" si="3"/>
        <v>0</v>
      </c>
      <c r="K23" s="120"/>
      <c r="L23" s="113">
        <f t="shared" si="4"/>
        <v>0</v>
      </c>
      <c r="M23" s="121">
        <f t="shared" si="5"/>
        <v>0</v>
      </c>
      <c r="N23" s="152">
        <f t="shared" si="1"/>
        <v>0</v>
      </c>
      <c r="O23" s="153">
        <f t="shared" si="2"/>
        <v>0</v>
      </c>
    </row>
    <row r="24" spans="1:15" s="132" customFormat="1" ht="39.950000000000003" customHeight="1">
      <c r="A24" s="102"/>
      <c r="B24" s="105"/>
      <c r="C24" s="105"/>
      <c r="D24" s="105"/>
      <c r="E24" s="107"/>
      <c r="F24" s="111"/>
      <c r="G24" s="109"/>
      <c r="H24" s="118">
        <f t="shared" si="0"/>
        <v>0</v>
      </c>
      <c r="I24" s="119"/>
      <c r="J24" s="113">
        <f t="shared" si="3"/>
        <v>0</v>
      </c>
      <c r="K24" s="120"/>
      <c r="L24" s="113">
        <f t="shared" si="4"/>
        <v>0</v>
      </c>
      <c r="M24" s="121">
        <f t="shared" si="5"/>
        <v>0</v>
      </c>
      <c r="N24" s="152">
        <f t="shared" si="1"/>
        <v>0</v>
      </c>
      <c r="O24" s="153">
        <f t="shared" si="2"/>
        <v>0</v>
      </c>
    </row>
    <row r="25" spans="1:15" s="132" customFormat="1" ht="39.950000000000003" customHeight="1">
      <c r="A25" s="102"/>
      <c r="B25" s="105"/>
      <c r="C25" s="105"/>
      <c r="D25" s="105"/>
      <c r="E25" s="107"/>
      <c r="F25" s="111"/>
      <c r="G25" s="109"/>
      <c r="H25" s="118">
        <f t="shared" ref="H25:H60" si="6">ROUNDDOWN(F25*G25,0)</f>
        <v>0</v>
      </c>
      <c r="I25" s="119"/>
      <c r="J25" s="113">
        <f t="shared" ref="J25:J60" si="7">ROUNDDOWN(G25*I25,0)</f>
        <v>0</v>
      </c>
      <c r="K25" s="120"/>
      <c r="L25" s="113">
        <f t="shared" ref="L25:L60" si="8">ROUNDDOWN(G25*K25,0)</f>
        <v>0</v>
      </c>
      <c r="M25" s="121">
        <f t="shared" ref="M25:M60" si="9">I25+K25</f>
        <v>0</v>
      </c>
      <c r="N25" s="152">
        <f t="shared" ref="N25:N60" si="10">SUM(J25)+L25</f>
        <v>0</v>
      </c>
      <c r="O25" s="153">
        <f t="shared" ref="O25:O60" si="11">SUM(H25)-N25</f>
        <v>0</v>
      </c>
    </row>
    <row r="26" spans="1:15" s="132" customFormat="1" ht="39.950000000000003" customHeight="1">
      <c r="A26" s="102"/>
      <c r="B26" s="105"/>
      <c r="C26" s="105"/>
      <c r="D26" s="105"/>
      <c r="E26" s="107"/>
      <c r="F26" s="111"/>
      <c r="G26" s="109"/>
      <c r="H26" s="118">
        <f t="shared" si="6"/>
        <v>0</v>
      </c>
      <c r="I26" s="119"/>
      <c r="J26" s="113">
        <f t="shared" si="7"/>
        <v>0</v>
      </c>
      <c r="K26" s="120"/>
      <c r="L26" s="113">
        <f t="shared" si="8"/>
        <v>0</v>
      </c>
      <c r="M26" s="121">
        <f t="shared" si="9"/>
        <v>0</v>
      </c>
      <c r="N26" s="152">
        <f t="shared" si="10"/>
        <v>0</v>
      </c>
      <c r="O26" s="153">
        <f t="shared" si="11"/>
        <v>0</v>
      </c>
    </row>
    <row r="27" spans="1:15" s="132" customFormat="1" ht="39.950000000000003" customHeight="1">
      <c r="A27" s="102"/>
      <c r="B27" s="105"/>
      <c r="C27" s="105"/>
      <c r="D27" s="105"/>
      <c r="E27" s="107"/>
      <c r="F27" s="111"/>
      <c r="G27" s="109"/>
      <c r="H27" s="118">
        <f t="shared" si="6"/>
        <v>0</v>
      </c>
      <c r="I27" s="119"/>
      <c r="J27" s="113">
        <f t="shared" si="7"/>
        <v>0</v>
      </c>
      <c r="K27" s="120"/>
      <c r="L27" s="113">
        <f t="shared" si="8"/>
        <v>0</v>
      </c>
      <c r="M27" s="121">
        <f t="shared" si="9"/>
        <v>0</v>
      </c>
      <c r="N27" s="152">
        <f t="shared" si="10"/>
        <v>0</v>
      </c>
      <c r="O27" s="153">
        <f t="shared" si="11"/>
        <v>0</v>
      </c>
    </row>
    <row r="28" spans="1:15" s="132" customFormat="1" ht="39.950000000000003" customHeight="1">
      <c r="A28" s="102"/>
      <c r="B28" s="105"/>
      <c r="C28" s="105"/>
      <c r="D28" s="105"/>
      <c r="E28" s="107"/>
      <c r="F28" s="111"/>
      <c r="G28" s="109"/>
      <c r="H28" s="118">
        <f t="shared" si="6"/>
        <v>0</v>
      </c>
      <c r="I28" s="119"/>
      <c r="J28" s="113">
        <f t="shared" si="7"/>
        <v>0</v>
      </c>
      <c r="K28" s="120"/>
      <c r="L28" s="113">
        <f t="shared" si="8"/>
        <v>0</v>
      </c>
      <c r="M28" s="121">
        <f t="shared" si="9"/>
        <v>0</v>
      </c>
      <c r="N28" s="152">
        <f t="shared" si="10"/>
        <v>0</v>
      </c>
      <c r="O28" s="153">
        <f t="shared" si="11"/>
        <v>0</v>
      </c>
    </row>
    <row r="29" spans="1:15" s="132" customFormat="1" ht="39.950000000000003" customHeight="1">
      <c r="A29" s="102"/>
      <c r="B29" s="105"/>
      <c r="C29" s="105"/>
      <c r="D29" s="105"/>
      <c r="E29" s="107"/>
      <c r="F29" s="111"/>
      <c r="G29" s="109"/>
      <c r="H29" s="118">
        <f t="shared" si="6"/>
        <v>0</v>
      </c>
      <c r="I29" s="119"/>
      <c r="J29" s="113">
        <f t="shared" si="7"/>
        <v>0</v>
      </c>
      <c r="K29" s="120"/>
      <c r="L29" s="113">
        <f t="shared" si="8"/>
        <v>0</v>
      </c>
      <c r="M29" s="121">
        <f t="shared" si="9"/>
        <v>0</v>
      </c>
      <c r="N29" s="152">
        <f t="shared" si="10"/>
        <v>0</v>
      </c>
      <c r="O29" s="153">
        <f t="shared" si="11"/>
        <v>0</v>
      </c>
    </row>
    <row r="30" spans="1:15" s="132" customFormat="1" ht="39.950000000000003" customHeight="1">
      <c r="A30" s="102"/>
      <c r="B30" s="105"/>
      <c r="C30" s="105"/>
      <c r="D30" s="105"/>
      <c r="E30" s="107"/>
      <c r="F30" s="111"/>
      <c r="G30" s="109"/>
      <c r="H30" s="118">
        <f t="shared" si="6"/>
        <v>0</v>
      </c>
      <c r="I30" s="119"/>
      <c r="J30" s="113">
        <f t="shared" si="7"/>
        <v>0</v>
      </c>
      <c r="K30" s="120"/>
      <c r="L30" s="113">
        <f t="shared" si="8"/>
        <v>0</v>
      </c>
      <c r="M30" s="121">
        <f t="shared" si="9"/>
        <v>0</v>
      </c>
      <c r="N30" s="152">
        <f t="shared" si="10"/>
        <v>0</v>
      </c>
      <c r="O30" s="153">
        <f t="shared" si="11"/>
        <v>0</v>
      </c>
    </row>
    <row r="31" spans="1:15" s="132" customFormat="1" ht="39.950000000000003" customHeight="1">
      <c r="A31" s="102"/>
      <c r="B31" s="105"/>
      <c r="C31" s="105"/>
      <c r="D31" s="105"/>
      <c r="E31" s="107"/>
      <c r="F31" s="111"/>
      <c r="G31" s="109"/>
      <c r="H31" s="118">
        <f t="shared" si="6"/>
        <v>0</v>
      </c>
      <c r="I31" s="119"/>
      <c r="J31" s="113">
        <f t="shared" si="7"/>
        <v>0</v>
      </c>
      <c r="K31" s="120"/>
      <c r="L31" s="113">
        <f t="shared" si="8"/>
        <v>0</v>
      </c>
      <c r="M31" s="121">
        <f t="shared" si="9"/>
        <v>0</v>
      </c>
      <c r="N31" s="152">
        <f t="shared" si="10"/>
        <v>0</v>
      </c>
      <c r="O31" s="153">
        <f t="shared" si="11"/>
        <v>0</v>
      </c>
    </row>
    <row r="32" spans="1:15" s="132" customFormat="1" ht="39.950000000000003" customHeight="1">
      <c r="A32" s="102"/>
      <c r="B32" s="105"/>
      <c r="C32" s="105"/>
      <c r="D32" s="105"/>
      <c r="E32" s="107"/>
      <c r="F32" s="111"/>
      <c r="G32" s="109"/>
      <c r="H32" s="118">
        <f t="shared" si="6"/>
        <v>0</v>
      </c>
      <c r="I32" s="119"/>
      <c r="J32" s="113">
        <f t="shared" si="7"/>
        <v>0</v>
      </c>
      <c r="K32" s="120"/>
      <c r="L32" s="113">
        <f t="shared" si="8"/>
        <v>0</v>
      </c>
      <c r="M32" s="121">
        <f t="shared" si="9"/>
        <v>0</v>
      </c>
      <c r="N32" s="152">
        <f t="shared" si="10"/>
        <v>0</v>
      </c>
      <c r="O32" s="153">
        <f t="shared" si="11"/>
        <v>0</v>
      </c>
    </row>
    <row r="33" spans="1:15" s="132" customFormat="1" ht="39.950000000000003" customHeight="1">
      <c r="A33" s="102"/>
      <c r="B33" s="105"/>
      <c r="C33" s="105"/>
      <c r="D33" s="105"/>
      <c r="E33" s="107"/>
      <c r="F33" s="111"/>
      <c r="G33" s="109"/>
      <c r="H33" s="118">
        <f t="shared" si="6"/>
        <v>0</v>
      </c>
      <c r="I33" s="119"/>
      <c r="J33" s="113">
        <f t="shared" si="7"/>
        <v>0</v>
      </c>
      <c r="K33" s="120"/>
      <c r="L33" s="113">
        <f t="shared" si="8"/>
        <v>0</v>
      </c>
      <c r="M33" s="121">
        <f t="shared" si="9"/>
        <v>0</v>
      </c>
      <c r="N33" s="152">
        <f t="shared" si="10"/>
        <v>0</v>
      </c>
      <c r="O33" s="153">
        <f t="shared" si="11"/>
        <v>0</v>
      </c>
    </row>
    <row r="34" spans="1:15" s="132" customFormat="1" ht="39.950000000000003" customHeight="1">
      <c r="A34" s="102"/>
      <c r="B34" s="105"/>
      <c r="C34" s="105"/>
      <c r="D34" s="105"/>
      <c r="E34" s="107"/>
      <c r="F34" s="111"/>
      <c r="G34" s="109"/>
      <c r="H34" s="118">
        <f t="shared" si="6"/>
        <v>0</v>
      </c>
      <c r="I34" s="119"/>
      <c r="J34" s="113">
        <f t="shared" si="7"/>
        <v>0</v>
      </c>
      <c r="K34" s="120"/>
      <c r="L34" s="113">
        <f t="shared" si="8"/>
        <v>0</v>
      </c>
      <c r="M34" s="121">
        <f t="shared" si="9"/>
        <v>0</v>
      </c>
      <c r="N34" s="152">
        <f t="shared" si="10"/>
        <v>0</v>
      </c>
      <c r="O34" s="153">
        <f t="shared" si="11"/>
        <v>0</v>
      </c>
    </row>
    <row r="35" spans="1:15" s="132" customFormat="1" ht="39.950000000000003" customHeight="1">
      <c r="A35" s="102"/>
      <c r="B35" s="105"/>
      <c r="C35" s="105"/>
      <c r="D35" s="105"/>
      <c r="E35" s="107"/>
      <c r="F35" s="111"/>
      <c r="G35" s="109"/>
      <c r="H35" s="118">
        <f t="shared" si="6"/>
        <v>0</v>
      </c>
      <c r="I35" s="119"/>
      <c r="J35" s="113">
        <f t="shared" si="7"/>
        <v>0</v>
      </c>
      <c r="K35" s="120"/>
      <c r="L35" s="113">
        <f t="shared" si="8"/>
        <v>0</v>
      </c>
      <c r="M35" s="121">
        <f t="shared" si="9"/>
        <v>0</v>
      </c>
      <c r="N35" s="152">
        <f t="shared" si="10"/>
        <v>0</v>
      </c>
      <c r="O35" s="153">
        <f t="shared" si="11"/>
        <v>0</v>
      </c>
    </row>
    <row r="36" spans="1:15" s="132" customFormat="1" ht="39.950000000000003" customHeight="1">
      <c r="A36" s="102"/>
      <c r="B36" s="105"/>
      <c r="C36" s="105"/>
      <c r="D36" s="105"/>
      <c r="E36" s="107"/>
      <c r="F36" s="111"/>
      <c r="G36" s="109"/>
      <c r="H36" s="118">
        <f t="shared" si="6"/>
        <v>0</v>
      </c>
      <c r="I36" s="119"/>
      <c r="J36" s="113">
        <f t="shared" si="7"/>
        <v>0</v>
      </c>
      <c r="K36" s="120"/>
      <c r="L36" s="113">
        <f t="shared" si="8"/>
        <v>0</v>
      </c>
      <c r="M36" s="121">
        <f t="shared" si="9"/>
        <v>0</v>
      </c>
      <c r="N36" s="152">
        <f t="shared" si="10"/>
        <v>0</v>
      </c>
      <c r="O36" s="153">
        <f t="shared" si="11"/>
        <v>0</v>
      </c>
    </row>
    <row r="37" spans="1:15" s="132" customFormat="1" ht="39.950000000000003" customHeight="1">
      <c r="A37" s="102"/>
      <c r="B37" s="105"/>
      <c r="C37" s="105"/>
      <c r="D37" s="105"/>
      <c r="E37" s="107"/>
      <c r="F37" s="111"/>
      <c r="G37" s="109"/>
      <c r="H37" s="118">
        <f t="shared" si="6"/>
        <v>0</v>
      </c>
      <c r="I37" s="119"/>
      <c r="J37" s="113">
        <f t="shared" si="7"/>
        <v>0</v>
      </c>
      <c r="K37" s="120"/>
      <c r="L37" s="113">
        <f t="shared" si="8"/>
        <v>0</v>
      </c>
      <c r="M37" s="121">
        <f t="shared" si="9"/>
        <v>0</v>
      </c>
      <c r="N37" s="152">
        <f t="shared" si="10"/>
        <v>0</v>
      </c>
      <c r="O37" s="153">
        <f t="shared" si="11"/>
        <v>0</v>
      </c>
    </row>
    <row r="38" spans="1:15" s="132" customFormat="1" ht="39.950000000000003" customHeight="1">
      <c r="A38" s="102"/>
      <c r="B38" s="105"/>
      <c r="C38" s="105"/>
      <c r="D38" s="105"/>
      <c r="E38" s="107"/>
      <c r="F38" s="111"/>
      <c r="G38" s="109"/>
      <c r="H38" s="118">
        <f t="shared" si="6"/>
        <v>0</v>
      </c>
      <c r="I38" s="119"/>
      <c r="J38" s="113">
        <f t="shared" si="7"/>
        <v>0</v>
      </c>
      <c r="K38" s="120"/>
      <c r="L38" s="113">
        <f t="shared" si="8"/>
        <v>0</v>
      </c>
      <c r="M38" s="121">
        <f t="shared" si="9"/>
        <v>0</v>
      </c>
      <c r="N38" s="152">
        <f t="shared" si="10"/>
        <v>0</v>
      </c>
      <c r="O38" s="153">
        <f t="shared" si="11"/>
        <v>0</v>
      </c>
    </row>
    <row r="39" spans="1:15" s="132" customFormat="1" ht="39.950000000000003" customHeight="1">
      <c r="A39" s="102"/>
      <c r="B39" s="105"/>
      <c r="C39" s="105"/>
      <c r="D39" s="105"/>
      <c r="E39" s="107"/>
      <c r="F39" s="111"/>
      <c r="G39" s="109"/>
      <c r="H39" s="118">
        <f t="shared" si="6"/>
        <v>0</v>
      </c>
      <c r="I39" s="119"/>
      <c r="J39" s="113">
        <f t="shared" si="7"/>
        <v>0</v>
      </c>
      <c r="K39" s="120"/>
      <c r="L39" s="113">
        <f t="shared" si="8"/>
        <v>0</v>
      </c>
      <c r="M39" s="121">
        <f t="shared" si="9"/>
        <v>0</v>
      </c>
      <c r="N39" s="152">
        <f t="shared" si="10"/>
        <v>0</v>
      </c>
      <c r="O39" s="153">
        <f t="shared" si="11"/>
        <v>0</v>
      </c>
    </row>
    <row r="40" spans="1:15" s="132" customFormat="1" ht="39.950000000000003" customHeight="1">
      <c r="A40" s="102"/>
      <c r="B40" s="105"/>
      <c r="C40" s="105"/>
      <c r="D40" s="105"/>
      <c r="E40" s="107"/>
      <c r="F40" s="111"/>
      <c r="G40" s="109"/>
      <c r="H40" s="118">
        <f t="shared" si="6"/>
        <v>0</v>
      </c>
      <c r="I40" s="119"/>
      <c r="J40" s="113">
        <f t="shared" si="7"/>
        <v>0</v>
      </c>
      <c r="K40" s="120"/>
      <c r="L40" s="113">
        <f t="shared" si="8"/>
        <v>0</v>
      </c>
      <c r="M40" s="121">
        <f t="shared" si="9"/>
        <v>0</v>
      </c>
      <c r="N40" s="152">
        <f t="shared" si="10"/>
        <v>0</v>
      </c>
      <c r="O40" s="153">
        <f t="shared" si="11"/>
        <v>0</v>
      </c>
    </row>
    <row r="41" spans="1:15" s="132" customFormat="1" ht="39.950000000000003" customHeight="1">
      <c r="A41" s="102"/>
      <c r="B41" s="105"/>
      <c r="C41" s="105"/>
      <c r="D41" s="105"/>
      <c r="E41" s="107"/>
      <c r="F41" s="111"/>
      <c r="G41" s="109"/>
      <c r="H41" s="118">
        <f t="shared" si="6"/>
        <v>0</v>
      </c>
      <c r="I41" s="119"/>
      <c r="J41" s="113">
        <f t="shared" si="7"/>
        <v>0</v>
      </c>
      <c r="K41" s="120"/>
      <c r="L41" s="113">
        <f t="shared" si="8"/>
        <v>0</v>
      </c>
      <c r="M41" s="121">
        <f t="shared" si="9"/>
        <v>0</v>
      </c>
      <c r="N41" s="152">
        <f t="shared" si="10"/>
        <v>0</v>
      </c>
      <c r="O41" s="153">
        <f t="shared" si="11"/>
        <v>0</v>
      </c>
    </row>
    <row r="42" spans="1:15" s="132" customFormat="1" ht="39.950000000000003" customHeight="1">
      <c r="A42" s="102"/>
      <c r="B42" s="105"/>
      <c r="C42" s="105"/>
      <c r="D42" s="105"/>
      <c r="E42" s="107"/>
      <c r="F42" s="111"/>
      <c r="G42" s="109"/>
      <c r="H42" s="118">
        <f t="shared" si="6"/>
        <v>0</v>
      </c>
      <c r="I42" s="119"/>
      <c r="J42" s="113">
        <f t="shared" si="7"/>
        <v>0</v>
      </c>
      <c r="K42" s="120"/>
      <c r="L42" s="113">
        <f t="shared" si="8"/>
        <v>0</v>
      </c>
      <c r="M42" s="121">
        <f t="shared" si="9"/>
        <v>0</v>
      </c>
      <c r="N42" s="152">
        <f t="shared" si="10"/>
        <v>0</v>
      </c>
      <c r="O42" s="153">
        <f t="shared" si="11"/>
        <v>0</v>
      </c>
    </row>
    <row r="43" spans="1:15" s="132" customFormat="1" ht="39.950000000000003" customHeight="1">
      <c r="A43" s="102"/>
      <c r="B43" s="105"/>
      <c r="C43" s="105"/>
      <c r="D43" s="105"/>
      <c r="E43" s="107"/>
      <c r="F43" s="111"/>
      <c r="G43" s="109"/>
      <c r="H43" s="118">
        <f t="shared" si="6"/>
        <v>0</v>
      </c>
      <c r="I43" s="119"/>
      <c r="J43" s="113">
        <f t="shared" si="7"/>
        <v>0</v>
      </c>
      <c r="K43" s="120"/>
      <c r="L43" s="113">
        <f t="shared" si="8"/>
        <v>0</v>
      </c>
      <c r="M43" s="121">
        <f t="shared" si="9"/>
        <v>0</v>
      </c>
      <c r="N43" s="152">
        <f t="shared" si="10"/>
        <v>0</v>
      </c>
      <c r="O43" s="153">
        <f t="shared" si="11"/>
        <v>0</v>
      </c>
    </row>
    <row r="44" spans="1:15" s="132" customFormat="1" ht="39.950000000000003" customHeight="1">
      <c r="A44" s="102"/>
      <c r="B44" s="105"/>
      <c r="C44" s="105"/>
      <c r="D44" s="105"/>
      <c r="E44" s="107"/>
      <c r="F44" s="111"/>
      <c r="G44" s="109"/>
      <c r="H44" s="118">
        <f t="shared" si="6"/>
        <v>0</v>
      </c>
      <c r="I44" s="119"/>
      <c r="J44" s="113">
        <f t="shared" si="7"/>
        <v>0</v>
      </c>
      <c r="K44" s="120"/>
      <c r="L44" s="113">
        <f t="shared" si="8"/>
        <v>0</v>
      </c>
      <c r="M44" s="121">
        <f t="shared" si="9"/>
        <v>0</v>
      </c>
      <c r="N44" s="152">
        <f t="shared" si="10"/>
        <v>0</v>
      </c>
      <c r="O44" s="153">
        <f t="shared" si="11"/>
        <v>0</v>
      </c>
    </row>
    <row r="45" spans="1:15" s="132" customFormat="1" ht="39.950000000000003" customHeight="1">
      <c r="A45" s="102"/>
      <c r="B45" s="105"/>
      <c r="C45" s="105"/>
      <c r="D45" s="105"/>
      <c r="E45" s="107"/>
      <c r="F45" s="111"/>
      <c r="G45" s="109"/>
      <c r="H45" s="118">
        <f t="shared" si="6"/>
        <v>0</v>
      </c>
      <c r="I45" s="119"/>
      <c r="J45" s="113">
        <f t="shared" si="7"/>
        <v>0</v>
      </c>
      <c r="K45" s="120"/>
      <c r="L45" s="113">
        <f t="shared" si="8"/>
        <v>0</v>
      </c>
      <c r="M45" s="121">
        <f t="shared" si="9"/>
        <v>0</v>
      </c>
      <c r="N45" s="152">
        <f t="shared" si="10"/>
        <v>0</v>
      </c>
      <c r="O45" s="153">
        <f t="shared" si="11"/>
        <v>0</v>
      </c>
    </row>
    <row r="46" spans="1:15" s="132" customFormat="1" ht="39.950000000000003" customHeight="1">
      <c r="A46" s="102"/>
      <c r="B46" s="105"/>
      <c r="C46" s="105"/>
      <c r="D46" s="105"/>
      <c r="E46" s="107"/>
      <c r="F46" s="111"/>
      <c r="G46" s="109"/>
      <c r="H46" s="118">
        <f t="shared" si="6"/>
        <v>0</v>
      </c>
      <c r="I46" s="119"/>
      <c r="J46" s="113">
        <f t="shared" si="7"/>
        <v>0</v>
      </c>
      <c r="K46" s="120"/>
      <c r="L46" s="113">
        <f t="shared" si="8"/>
        <v>0</v>
      </c>
      <c r="M46" s="121">
        <f t="shared" si="9"/>
        <v>0</v>
      </c>
      <c r="N46" s="152">
        <f t="shared" si="10"/>
        <v>0</v>
      </c>
      <c r="O46" s="153">
        <f t="shared" si="11"/>
        <v>0</v>
      </c>
    </row>
    <row r="47" spans="1:15" s="132" customFormat="1" ht="39.950000000000003" customHeight="1">
      <c r="A47" s="102"/>
      <c r="B47" s="105"/>
      <c r="C47" s="105"/>
      <c r="D47" s="105"/>
      <c r="E47" s="107"/>
      <c r="F47" s="111"/>
      <c r="G47" s="109"/>
      <c r="H47" s="118">
        <f t="shared" si="6"/>
        <v>0</v>
      </c>
      <c r="I47" s="119"/>
      <c r="J47" s="113">
        <f t="shared" si="7"/>
        <v>0</v>
      </c>
      <c r="K47" s="120"/>
      <c r="L47" s="113">
        <f t="shared" si="8"/>
        <v>0</v>
      </c>
      <c r="M47" s="121">
        <f t="shared" si="9"/>
        <v>0</v>
      </c>
      <c r="N47" s="152">
        <f t="shared" si="10"/>
        <v>0</v>
      </c>
      <c r="O47" s="153">
        <f t="shared" si="11"/>
        <v>0</v>
      </c>
    </row>
    <row r="48" spans="1:15" s="132" customFormat="1" ht="39.950000000000003" customHeight="1">
      <c r="A48" s="102"/>
      <c r="B48" s="105"/>
      <c r="C48" s="105"/>
      <c r="D48" s="105"/>
      <c r="E48" s="107"/>
      <c r="F48" s="111"/>
      <c r="G48" s="109"/>
      <c r="H48" s="118">
        <f t="shared" si="6"/>
        <v>0</v>
      </c>
      <c r="I48" s="119"/>
      <c r="J48" s="113">
        <f t="shared" si="7"/>
        <v>0</v>
      </c>
      <c r="K48" s="120"/>
      <c r="L48" s="113">
        <f t="shared" si="8"/>
        <v>0</v>
      </c>
      <c r="M48" s="121">
        <f t="shared" si="9"/>
        <v>0</v>
      </c>
      <c r="N48" s="152">
        <f t="shared" si="10"/>
        <v>0</v>
      </c>
      <c r="O48" s="153">
        <f t="shared" si="11"/>
        <v>0</v>
      </c>
    </row>
    <row r="49" spans="1:15" s="132" customFormat="1" ht="39.950000000000003" customHeight="1">
      <c r="A49" s="102"/>
      <c r="B49" s="105"/>
      <c r="C49" s="105"/>
      <c r="D49" s="105"/>
      <c r="E49" s="107"/>
      <c r="F49" s="111"/>
      <c r="G49" s="109"/>
      <c r="H49" s="118">
        <f t="shared" si="6"/>
        <v>0</v>
      </c>
      <c r="I49" s="119"/>
      <c r="J49" s="113">
        <f t="shared" si="7"/>
        <v>0</v>
      </c>
      <c r="K49" s="120"/>
      <c r="L49" s="113">
        <f t="shared" si="8"/>
        <v>0</v>
      </c>
      <c r="M49" s="121">
        <f t="shared" si="9"/>
        <v>0</v>
      </c>
      <c r="N49" s="152">
        <f t="shared" si="10"/>
        <v>0</v>
      </c>
      <c r="O49" s="153">
        <f t="shared" si="11"/>
        <v>0</v>
      </c>
    </row>
    <row r="50" spans="1:15" s="132" customFormat="1" ht="39.950000000000003" customHeight="1">
      <c r="A50" s="102"/>
      <c r="B50" s="105"/>
      <c r="C50" s="105"/>
      <c r="D50" s="105"/>
      <c r="E50" s="107"/>
      <c r="F50" s="111"/>
      <c r="G50" s="109"/>
      <c r="H50" s="118">
        <f t="shared" si="6"/>
        <v>0</v>
      </c>
      <c r="I50" s="119"/>
      <c r="J50" s="113">
        <f t="shared" si="7"/>
        <v>0</v>
      </c>
      <c r="K50" s="120"/>
      <c r="L50" s="113">
        <f t="shared" si="8"/>
        <v>0</v>
      </c>
      <c r="M50" s="121">
        <f t="shared" si="9"/>
        <v>0</v>
      </c>
      <c r="N50" s="152">
        <f t="shared" si="10"/>
        <v>0</v>
      </c>
      <c r="O50" s="153">
        <f t="shared" si="11"/>
        <v>0</v>
      </c>
    </row>
    <row r="51" spans="1:15" s="132" customFormat="1" ht="39.950000000000003" customHeight="1">
      <c r="A51" s="102"/>
      <c r="B51" s="105"/>
      <c r="C51" s="105"/>
      <c r="D51" s="105"/>
      <c r="E51" s="107"/>
      <c r="F51" s="111"/>
      <c r="G51" s="109"/>
      <c r="H51" s="118">
        <f t="shared" si="6"/>
        <v>0</v>
      </c>
      <c r="I51" s="119"/>
      <c r="J51" s="113">
        <f t="shared" si="7"/>
        <v>0</v>
      </c>
      <c r="K51" s="120"/>
      <c r="L51" s="113">
        <f t="shared" si="8"/>
        <v>0</v>
      </c>
      <c r="M51" s="121">
        <f t="shared" si="9"/>
        <v>0</v>
      </c>
      <c r="N51" s="152">
        <f t="shared" si="10"/>
        <v>0</v>
      </c>
      <c r="O51" s="153">
        <f t="shared" si="11"/>
        <v>0</v>
      </c>
    </row>
    <row r="52" spans="1:15" s="132" customFormat="1" ht="39.950000000000003" customHeight="1">
      <c r="A52" s="102"/>
      <c r="B52" s="105"/>
      <c r="C52" s="105"/>
      <c r="D52" s="105"/>
      <c r="E52" s="107"/>
      <c r="F52" s="111"/>
      <c r="G52" s="109"/>
      <c r="H52" s="118">
        <f t="shared" si="6"/>
        <v>0</v>
      </c>
      <c r="I52" s="119"/>
      <c r="J52" s="113">
        <f t="shared" si="7"/>
        <v>0</v>
      </c>
      <c r="K52" s="120"/>
      <c r="L52" s="113">
        <f t="shared" si="8"/>
        <v>0</v>
      </c>
      <c r="M52" s="121">
        <f t="shared" si="9"/>
        <v>0</v>
      </c>
      <c r="N52" s="152">
        <f t="shared" si="10"/>
        <v>0</v>
      </c>
      <c r="O52" s="153">
        <f t="shared" si="11"/>
        <v>0</v>
      </c>
    </row>
    <row r="53" spans="1:15" s="132" customFormat="1" ht="39.950000000000003" customHeight="1">
      <c r="A53" s="102"/>
      <c r="B53" s="105"/>
      <c r="C53" s="105"/>
      <c r="D53" s="105"/>
      <c r="E53" s="107"/>
      <c r="F53" s="111"/>
      <c r="G53" s="109"/>
      <c r="H53" s="118">
        <f t="shared" si="6"/>
        <v>0</v>
      </c>
      <c r="I53" s="119"/>
      <c r="J53" s="113">
        <f t="shared" si="7"/>
        <v>0</v>
      </c>
      <c r="K53" s="120"/>
      <c r="L53" s="113">
        <f t="shared" si="8"/>
        <v>0</v>
      </c>
      <c r="M53" s="121">
        <f t="shared" si="9"/>
        <v>0</v>
      </c>
      <c r="N53" s="152">
        <f t="shared" si="10"/>
        <v>0</v>
      </c>
      <c r="O53" s="153">
        <f t="shared" si="11"/>
        <v>0</v>
      </c>
    </row>
    <row r="54" spans="1:15" s="132" customFormat="1" ht="39.950000000000003" customHeight="1">
      <c r="A54" s="102"/>
      <c r="B54" s="105"/>
      <c r="C54" s="105"/>
      <c r="D54" s="105"/>
      <c r="E54" s="107"/>
      <c r="F54" s="111"/>
      <c r="G54" s="109"/>
      <c r="H54" s="118">
        <f t="shared" si="6"/>
        <v>0</v>
      </c>
      <c r="I54" s="119"/>
      <c r="J54" s="113">
        <f t="shared" si="7"/>
        <v>0</v>
      </c>
      <c r="K54" s="120"/>
      <c r="L54" s="113">
        <f t="shared" si="8"/>
        <v>0</v>
      </c>
      <c r="M54" s="121">
        <f t="shared" si="9"/>
        <v>0</v>
      </c>
      <c r="N54" s="152">
        <f t="shared" si="10"/>
        <v>0</v>
      </c>
      <c r="O54" s="153">
        <f t="shared" si="11"/>
        <v>0</v>
      </c>
    </row>
    <row r="55" spans="1:15" s="132" customFormat="1" ht="39.950000000000003" customHeight="1">
      <c r="A55" s="102"/>
      <c r="B55" s="105"/>
      <c r="C55" s="105"/>
      <c r="D55" s="105"/>
      <c r="E55" s="107"/>
      <c r="F55" s="111"/>
      <c r="G55" s="109"/>
      <c r="H55" s="118">
        <f t="shared" si="6"/>
        <v>0</v>
      </c>
      <c r="I55" s="119"/>
      <c r="J55" s="113">
        <f t="shared" si="7"/>
        <v>0</v>
      </c>
      <c r="K55" s="120"/>
      <c r="L55" s="113">
        <f t="shared" si="8"/>
        <v>0</v>
      </c>
      <c r="M55" s="121">
        <f t="shared" si="9"/>
        <v>0</v>
      </c>
      <c r="N55" s="152">
        <f t="shared" si="10"/>
        <v>0</v>
      </c>
      <c r="O55" s="153">
        <f t="shared" si="11"/>
        <v>0</v>
      </c>
    </row>
    <row r="56" spans="1:15" s="132" customFormat="1" ht="39.950000000000003" customHeight="1">
      <c r="A56" s="102"/>
      <c r="B56" s="105"/>
      <c r="C56" s="105"/>
      <c r="D56" s="105"/>
      <c r="E56" s="107"/>
      <c r="F56" s="111"/>
      <c r="G56" s="109"/>
      <c r="H56" s="118">
        <f t="shared" si="6"/>
        <v>0</v>
      </c>
      <c r="I56" s="119"/>
      <c r="J56" s="113">
        <f t="shared" si="7"/>
        <v>0</v>
      </c>
      <c r="K56" s="120"/>
      <c r="L56" s="113">
        <f t="shared" si="8"/>
        <v>0</v>
      </c>
      <c r="M56" s="121">
        <f t="shared" si="9"/>
        <v>0</v>
      </c>
      <c r="N56" s="152">
        <f t="shared" si="10"/>
        <v>0</v>
      </c>
      <c r="O56" s="153">
        <f t="shared" si="11"/>
        <v>0</v>
      </c>
    </row>
    <row r="57" spans="1:15" s="132" customFormat="1" ht="39.950000000000003" customHeight="1">
      <c r="A57" s="102"/>
      <c r="B57" s="105"/>
      <c r="C57" s="105"/>
      <c r="D57" s="105"/>
      <c r="E57" s="107"/>
      <c r="F57" s="111"/>
      <c r="G57" s="109"/>
      <c r="H57" s="118">
        <f t="shared" si="6"/>
        <v>0</v>
      </c>
      <c r="I57" s="119"/>
      <c r="J57" s="113">
        <f t="shared" si="7"/>
        <v>0</v>
      </c>
      <c r="K57" s="120"/>
      <c r="L57" s="113">
        <f t="shared" si="8"/>
        <v>0</v>
      </c>
      <c r="M57" s="121">
        <f t="shared" si="9"/>
        <v>0</v>
      </c>
      <c r="N57" s="152">
        <f t="shared" si="10"/>
        <v>0</v>
      </c>
      <c r="O57" s="153">
        <f t="shared" si="11"/>
        <v>0</v>
      </c>
    </row>
    <row r="58" spans="1:15" s="132" customFormat="1" ht="39.950000000000003" customHeight="1">
      <c r="A58" s="102"/>
      <c r="B58" s="105"/>
      <c r="C58" s="105"/>
      <c r="D58" s="105"/>
      <c r="E58" s="107"/>
      <c r="F58" s="111"/>
      <c r="G58" s="109"/>
      <c r="H58" s="118">
        <f t="shared" si="6"/>
        <v>0</v>
      </c>
      <c r="I58" s="119"/>
      <c r="J58" s="113">
        <f t="shared" si="7"/>
        <v>0</v>
      </c>
      <c r="K58" s="120"/>
      <c r="L58" s="113">
        <f t="shared" si="8"/>
        <v>0</v>
      </c>
      <c r="M58" s="121">
        <f t="shared" si="9"/>
        <v>0</v>
      </c>
      <c r="N58" s="152">
        <f t="shared" si="10"/>
        <v>0</v>
      </c>
      <c r="O58" s="153">
        <f t="shared" si="11"/>
        <v>0</v>
      </c>
    </row>
    <row r="59" spans="1:15" s="132" customFormat="1" ht="39.950000000000003" customHeight="1">
      <c r="A59" s="102"/>
      <c r="B59" s="105"/>
      <c r="C59" s="105"/>
      <c r="D59" s="105"/>
      <c r="E59" s="107"/>
      <c r="F59" s="111"/>
      <c r="G59" s="109"/>
      <c r="H59" s="118">
        <f t="shared" si="6"/>
        <v>0</v>
      </c>
      <c r="I59" s="119"/>
      <c r="J59" s="113">
        <f t="shared" si="7"/>
        <v>0</v>
      </c>
      <c r="K59" s="120"/>
      <c r="L59" s="113">
        <f t="shared" si="8"/>
        <v>0</v>
      </c>
      <c r="M59" s="121">
        <f t="shared" si="9"/>
        <v>0</v>
      </c>
      <c r="N59" s="152">
        <f t="shared" si="10"/>
        <v>0</v>
      </c>
      <c r="O59" s="153">
        <f t="shared" si="11"/>
        <v>0</v>
      </c>
    </row>
    <row r="60" spans="1:15" s="132" customFormat="1" ht="39.950000000000003" customHeight="1">
      <c r="A60" s="102"/>
      <c r="B60" s="105"/>
      <c r="C60" s="105"/>
      <c r="D60" s="105"/>
      <c r="E60" s="107"/>
      <c r="F60" s="111"/>
      <c r="G60" s="109"/>
      <c r="H60" s="118">
        <f t="shared" si="6"/>
        <v>0</v>
      </c>
      <c r="I60" s="119"/>
      <c r="J60" s="113">
        <f t="shared" si="7"/>
        <v>0</v>
      </c>
      <c r="K60" s="120"/>
      <c r="L60" s="113">
        <f t="shared" si="8"/>
        <v>0</v>
      </c>
      <c r="M60" s="121">
        <f t="shared" si="9"/>
        <v>0</v>
      </c>
      <c r="N60" s="152">
        <f t="shared" si="10"/>
        <v>0</v>
      </c>
      <c r="O60" s="153">
        <f t="shared" si="11"/>
        <v>0</v>
      </c>
    </row>
    <row r="61" spans="1:15" s="132" customFormat="1" ht="39.950000000000003" customHeight="1">
      <c r="A61" s="102"/>
      <c r="B61" s="105"/>
      <c r="C61" s="105"/>
      <c r="D61" s="105"/>
      <c r="E61" s="107"/>
      <c r="F61" s="111"/>
      <c r="G61" s="109"/>
      <c r="H61" s="118">
        <f t="shared" ref="H61:H106" si="12">ROUNDDOWN(F61*G61,0)</f>
        <v>0</v>
      </c>
      <c r="I61" s="119"/>
      <c r="J61" s="113">
        <f t="shared" ref="J61:J106" si="13">ROUNDDOWN(G61*I61,0)</f>
        <v>0</v>
      </c>
      <c r="K61" s="120"/>
      <c r="L61" s="113">
        <f t="shared" ref="L61:L106" si="14">ROUNDDOWN(G61*K61,0)</f>
        <v>0</v>
      </c>
      <c r="M61" s="121">
        <f t="shared" ref="M61:M106" si="15">I61+K61</f>
        <v>0</v>
      </c>
      <c r="N61" s="152">
        <f t="shared" ref="N61:N106" si="16">SUM(J61)+L61</f>
        <v>0</v>
      </c>
      <c r="O61" s="153">
        <f t="shared" ref="O61:O106" si="17">SUM(H61)-N61</f>
        <v>0</v>
      </c>
    </row>
    <row r="62" spans="1:15" s="132" customFormat="1" ht="39.950000000000003" customHeight="1">
      <c r="A62" s="102"/>
      <c r="B62" s="105"/>
      <c r="C62" s="105"/>
      <c r="D62" s="105"/>
      <c r="E62" s="107"/>
      <c r="F62" s="111"/>
      <c r="G62" s="109"/>
      <c r="H62" s="118">
        <f t="shared" si="12"/>
        <v>0</v>
      </c>
      <c r="I62" s="119"/>
      <c r="J62" s="113">
        <f t="shared" si="13"/>
        <v>0</v>
      </c>
      <c r="K62" s="120"/>
      <c r="L62" s="113">
        <f t="shared" si="14"/>
        <v>0</v>
      </c>
      <c r="M62" s="121">
        <f t="shared" si="15"/>
        <v>0</v>
      </c>
      <c r="N62" s="152">
        <f t="shared" si="16"/>
        <v>0</v>
      </c>
      <c r="O62" s="153">
        <f t="shared" si="17"/>
        <v>0</v>
      </c>
    </row>
    <row r="63" spans="1:15" s="132" customFormat="1" ht="39.950000000000003" customHeight="1">
      <c r="A63" s="102"/>
      <c r="B63" s="105"/>
      <c r="C63" s="105"/>
      <c r="D63" s="105"/>
      <c r="E63" s="107"/>
      <c r="F63" s="111"/>
      <c r="G63" s="109"/>
      <c r="H63" s="118">
        <f t="shared" si="12"/>
        <v>0</v>
      </c>
      <c r="I63" s="119"/>
      <c r="J63" s="113">
        <f t="shared" si="13"/>
        <v>0</v>
      </c>
      <c r="K63" s="120"/>
      <c r="L63" s="113">
        <f t="shared" si="14"/>
        <v>0</v>
      </c>
      <c r="M63" s="121">
        <f t="shared" si="15"/>
        <v>0</v>
      </c>
      <c r="N63" s="152">
        <f t="shared" si="16"/>
        <v>0</v>
      </c>
      <c r="O63" s="153">
        <f t="shared" si="17"/>
        <v>0</v>
      </c>
    </row>
    <row r="64" spans="1:15" s="132" customFormat="1" ht="39.950000000000003" customHeight="1">
      <c r="A64" s="102"/>
      <c r="B64" s="105"/>
      <c r="C64" s="105"/>
      <c r="D64" s="105"/>
      <c r="E64" s="107"/>
      <c r="F64" s="111"/>
      <c r="G64" s="109"/>
      <c r="H64" s="118">
        <f t="shared" si="12"/>
        <v>0</v>
      </c>
      <c r="I64" s="119"/>
      <c r="J64" s="113">
        <f t="shared" si="13"/>
        <v>0</v>
      </c>
      <c r="K64" s="120"/>
      <c r="L64" s="113">
        <f t="shared" si="14"/>
        <v>0</v>
      </c>
      <c r="M64" s="121">
        <f t="shared" si="15"/>
        <v>0</v>
      </c>
      <c r="N64" s="152">
        <f t="shared" si="16"/>
        <v>0</v>
      </c>
      <c r="O64" s="153">
        <f t="shared" si="17"/>
        <v>0</v>
      </c>
    </row>
    <row r="65" spans="1:15" s="132" customFormat="1" ht="39.950000000000003" customHeight="1">
      <c r="A65" s="102"/>
      <c r="B65" s="105"/>
      <c r="C65" s="105"/>
      <c r="D65" s="105"/>
      <c r="E65" s="107"/>
      <c r="F65" s="111"/>
      <c r="G65" s="109"/>
      <c r="H65" s="118">
        <f t="shared" si="12"/>
        <v>0</v>
      </c>
      <c r="I65" s="119"/>
      <c r="J65" s="113">
        <f t="shared" si="13"/>
        <v>0</v>
      </c>
      <c r="K65" s="120"/>
      <c r="L65" s="113">
        <f t="shared" si="14"/>
        <v>0</v>
      </c>
      <c r="M65" s="121">
        <f t="shared" si="15"/>
        <v>0</v>
      </c>
      <c r="N65" s="152">
        <f t="shared" si="16"/>
        <v>0</v>
      </c>
      <c r="O65" s="153">
        <f t="shared" si="17"/>
        <v>0</v>
      </c>
    </row>
    <row r="66" spans="1:15" s="132" customFormat="1" ht="39.950000000000003" customHeight="1">
      <c r="A66" s="102"/>
      <c r="B66" s="105"/>
      <c r="C66" s="105"/>
      <c r="D66" s="105"/>
      <c r="E66" s="107"/>
      <c r="F66" s="111"/>
      <c r="G66" s="109"/>
      <c r="H66" s="118">
        <f t="shared" si="12"/>
        <v>0</v>
      </c>
      <c r="I66" s="119"/>
      <c r="J66" s="113">
        <f t="shared" si="13"/>
        <v>0</v>
      </c>
      <c r="K66" s="120"/>
      <c r="L66" s="113">
        <f t="shared" si="14"/>
        <v>0</v>
      </c>
      <c r="M66" s="121">
        <f t="shared" si="15"/>
        <v>0</v>
      </c>
      <c r="N66" s="152">
        <f t="shared" si="16"/>
        <v>0</v>
      </c>
      <c r="O66" s="153">
        <f t="shared" si="17"/>
        <v>0</v>
      </c>
    </row>
    <row r="67" spans="1:15" s="132" customFormat="1" ht="39.950000000000003" customHeight="1">
      <c r="A67" s="102"/>
      <c r="B67" s="105"/>
      <c r="C67" s="105"/>
      <c r="D67" s="105"/>
      <c r="E67" s="107"/>
      <c r="F67" s="111"/>
      <c r="G67" s="109"/>
      <c r="H67" s="118">
        <f t="shared" si="12"/>
        <v>0</v>
      </c>
      <c r="I67" s="119"/>
      <c r="J67" s="113">
        <f t="shared" si="13"/>
        <v>0</v>
      </c>
      <c r="K67" s="120"/>
      <c r="L67" s="113">
        <f t="shared" si="14"/>
        <v>0</v>
      </c>
      <c r="M67" s="121">
        <f t="shared" si="15"/>
        <v>0</v>
      </c>
      <c r="N67" s="152">
        <f t="shared" si="16"/>
        <v>0</v>
      </c>
      <c r="O67" s="153">
        <f t="shared" si="17"/>
        <v>0</v>
      </c>
    </row>
    <row r="68" spans="1:15" s="132" customFormat="1" ht="39.950000000000003" customHeight="1">
      <c r="A68" s="102"/>
      <c r="B68" s="105"/>
      <c r="C68" s="105"/>
      <c r="D68" s="105"/>
      <c r="E68" s="107"/>
      <c r="F68" s="111"/>
      <c r="G68" s="109"/>
      <c r="H68" s="118">
        <f t="shared" si="12"/>
        <v>0</v>
      </c>
      <c r="I68" s="119"/>
      <c r="J68" s="113">
        <f t="shared" si="13"/>
        <v>0</v>
      </c>
      <c r="K68" s="120"/>
      <c r="L68" s="113">
        <f t="shared" si="14"/>
        <v>0</v>
      </c>
      <c r="M68" s="121">
        <f t="shared" si="15"/>
        <v>0</v>
      </c>
      <c r="N68" s="152">
        <f t="shared" si="16"/>
        <v>0</v>
      </c>
      <c r="O68" s="153">
        <f t="shared" si="17"/>
        <v>0</v>
      </c>
    </row>
    <row r="69" spans="1:15" s="132" customFormat="1" ht="39.950000000000003" customHeight="1">
      <c r="A69" s="102"/>
      <c r="B69" s="105"/>
      <c r="C69" s="105"/>
      <c r="D69" s="105"/>
      <c r="E69" s="107"/>
      <c r="F69" s="111"/>
      <c r="G69" s="109"/>
      <c r="H69" s="118">
        <f t="shared" si="12"/>
        <v>0</v>
      </c>
      <c r="I69" s="119"/>
      <c r="J69" s="113">
        <f t="shared" si="13"/>
        <v>0</v>
      </c>
      <c r="K69" s="120"/>
      <c r="L69" s="113">
        <f t="shared" si="14"/>
        <v>0</v>
      </c>
      <c r="M69" s="121">
        <f t="shared" si="15"/>
        <v>0</v>
      </c>
      <c r="N69" s="152">
        <f t="shared" si="16"/>
        <v>0</v>
      </c>
      <c r="O69" s="153">
        <f t="shared" si="17"/>
        <v>0</v>
      </c>
    </row>
    <row r="70" spans="1:15" s="132" customFormat="1" ht="39.950000000000003" customHeight="1">
      <c r="A70" s="102"/>
      <c r="B70" s="105"/>
      <c r="C70" s="105"/>
      <c r="D70" s="105"/>
      <c r="E70" s="107"/>
      <c r="F70" s="111"/>
      <c r="G70" s="109"/>
      <c r="H70" s="118">
        <f t="shared" si="12"/>
        <v>0</v>
      </c>
      <c r="I70" s="119"/>
      <c r="J70" s="113">
        <f t="shared" si="13"/>
        <v>0</v>
      </c>
      <c r="K70" s="120"/>
      <c r="L70" s="113">
        <f t="shared" si="14"/>
        <v>0</v>
      </c>
      <c r="M70" s="121">
        <f t="shared" si="15"/>
        <v>0</v>
      </c>
      <c r="N70" s="152">
        <f t="shared" si="16"/>
        <v>0</v>
      </c>
      <c r="O70" s="153">
        <f t="shared" si="17"/>
        <v>0</v>
      </c>
    </row>
    <row r="71" spans="1:15" s="132" customFormat="1" ht="39.950000000000003" customHeight="1">
      <c r="A71" s="102"/>
      <c r="B71" s="105"/>
      <c r="C71" s="105"/>
      <c r="D71" s="105"/>
      <c r="E71" s="107"/>
      <c r="F71" s="111"/>
      <c r="G71" s="109"/>
      <c r="H71" s="118">
        <f t="shared" si="12"/>
        <v>0</v>
      </c>
      <c r="I71" s="119"/>
      <c r="J71" s="113">
        <f t="shared" si="13"/>
        <v>0</v>
      </c>
      <c r="K71" s="120"/>
      <c r="L71" s="113">
        <f t="shared" si="14"/>
        <v>0</v>
      </c>
      <c r="M71" s="121">
        <f t="shared" si="15"/>
        <v>0</v>
      </c>
      <c r="N71" s="152">
        <f t="shared" si="16"/>
        <v>0</v>
      </c>
      <c r="O71" s="153">
        <f t="shared" si="17"/>
        <v>0</v>
      </c>
    </row>
    <row r="72" spans="1:15" s="132" customFormat="1" ht="39.950000000000003" customHeight="1">
      <c r="A72" s="102"/>
      <c r="B72" s="105"/>
      <c r="C72" s="105"/>
      <c r="D72" s="105"/>
      <c r="E72" s="107"/>
      <c r="F72" s="111"/>
      <c r="G72" s="109"/>
      <c r="H72" s="118">
        <f t="shared" si="12"/>
        <v>0</v>
      </c>
      <c r="I72" s="119"/>
      <c r="J72" s="113">
        <f t="shared" si="13"/>
        <v>0</v>
      </c>
      <c r="K72" s="120"/>
      <c r="L72" s="113">
        <f t="shared" si="14"/>
        <v>0</v>
      </c>
      <c r="M72" s="121">
        <f t="shared" si="15"/>
        <v>0</v>
      </c>
      <c r="N72" s="152">
        <f t="shared" si="16"/>
        <v>0</v>
      </c>
      <c r="O72" s="153">
        <f t="shared" si="17"/>
        <v>0</v>
      </c>
    </row>
    <row r="73" spans="1:15" s="132" customFormat="1" ht="39.950000000000003" customHeight="1">
      <c r="A73" s="102"/>
      <c r="B73" s="105"/>
      <c r="C73" s="105"/>
      <c r="D73" s="105"/>
      <c r="E73" s="107"/>
      <c r="F73" s="111"/>
      <c r="G73" s="109"/>
      <c r="H73" s="118">
        <f t="shared" si="12"/>
        <v>0</v>
      </c>
      <c r="I73" s="119"/>
      <c r="J73" s="113">
        <f t="shared" si="13"/>
        <v>0</v>
      </c>
      <c r="K73" s="120"/>
      <c r="L73" s="113">
        <f t="shared" si="14"/>
        <v>0</v>
      </c>
      <c r="M73" s="121">
        <f t="shared" si="15"/>
        <v>0</v>
      </c>
      <c r="N73" s="152">
        <f t="shared" si="16"/>
        <v>0</v>
      </c>
      <c r="O73" s="153">
        <f t="shared" si="17"/>
        <v>0</v>
      </c>
    </row>
    <row r="74" spans="1:15" s="132" customFormat="1" ht="39.950000000000003" customHeight="1">
      <c r="A74" s="102"/>
      <c r="B74" s="105"/>
      <c r="C74" s="105"/>
      <c r="D74" s="105"/>
      <c r="E74" s="107"/>
      <c r="F74" s="111"/>
      <c r="G74" s="109"/>
      <c r="H74" s="118">
        <f t="shared" si="12"/>
        <v>0</v>
      </c>
      <c r="I74" s="119"/>
      <c r="J74" s="113">
        <f t="shared" si="13"/>
        <v>0</v>
      </c>
      <c r="K74" s="120"/>
      <c r="L74" s="113">
        <f t="shared" si="14"/>
        <v>0</v>
      </c>
      <c r="M74" s="121">
        <f t="shared" si="15"/>
        <v>0</v>
      </c>
      <c r="N74" s="152">
        <f t="shared" si="16"/>
        <v>0</v>
      </c>
      <c r="O74" s="153">
        <f t="shared" si="17"/>
        <v>0</v>
      </c>
    </row>
    <row r="75" spans="1:15" s="132" customFormat="1" ht="39.950000000000003" customHeight="1">
      <c r="A75" s="102"/>
      <c r="B75" s="105"/>
      <c r="C75" s="105"/>
      <c r="D75" s="105"/>
      <c r="E75" s="107"/>
      <c r="F75" s="111"/>
      <c r="G75" s="109"/>
      <c r="H75" s="118">
        <f t="shared" si="12"/>
        <v>0</v>
      </c>
      <c r="I75" s="119"/>
      <c r="J75" s="113">
        <f t="shared" si="13"/>
        <v>0</v>
      </c>
      <c r="K75" s="120"/>
      <c r="L75" s="113">
        <f t="shared" si="14"/>
        <v>0</v>
      </c>
      <c r="M75" s="121">
        <f t="shared" si="15"/>
        <v>0</v>
      </c>
      <c r="N75" s="152">
        <f t="shared" si="16"/>
        <v>0</v>
      </c>
      <c r="O75" s="153">
        <f t="shared" si="17"/>
        <v>0</v>
      </c>
    </row>
    <row r="76" spans="1:15" s="132" customFormat="1" ht="39.950000000000003" customHeight="1">
      <c r="A76" s="102"/>
      <c r="B76" s="105"/>
      <c r="C76" s="105"/>
      <c r="D76" s="105"/>
      <c r="E76" s="107"/>
      <c r="F76" s="111"/>
      <c r="G76" s="109"/>
      <c r="H76" s="118">
        <f t="shared" si="12"/>
        <v>0</v>
      </c>
      <c r="I76" s="119"/>
      <c r="J76" s="113">
        <f t="shared" si="13"/>
        <v>0</v>
      </c>
      <c r="K76" s="120"/>
      <c r="L76" s="113">
        <f t="shared" si="14"/>
        <v>0</v>
      </c>
      <c r="M76" s="121">
        <f t="shared" si="15"/>
        <v>0</v>
      </c>
      <c r="N76" s="152">
        <f t="shared" si="16"/>
        <v>0</v>
      </c>
      <c r="O76" s="153">
        <f t="shared" si="17"/>
        <v>0</v>
      </c>
    </row>
    <row r="77" spans="1:15" s="132" customFormat="1" ht="39.950000000000003" customHeight="1">
      <c r="A77" s="102"/>
      <c r="B77" s="105"/>
      <c r="C77" s="105"/>
      <c r="D77" s="105"/>
      <c r="E77" s="107"/>
      <c r="F77" s="111"/>
      <c r="G77" s="109"/>
      <c r="H77" s="118">
        <f t="shared" si="12"/>
        <v>0</v>
      </c>
      <c r="I77" s="119"/>
      <c r="J77" s="113">
        <f t="shared" si="13"/>
        <v>0</v>
      </c>
      <c r="K77" s="120"/>
      <c r="L77" s="113">
        <f t="shared" si="14"/>
        <v>0</v>
      </c>
      <c r="M77" s="121">
        <f t="shared" si="15"/>
        <v>0</v>
      </c>
      <c r="N77" s="152">
        <f t="shared" si="16"/>
        <v>0</v>
      </c>
      <c r="O77" s="153">
        <f t="shared" si="17"/>
        <v>0</v>
      </c>
    </row>
    <row r="78" spans="1:15" s="132" customFormat="1" ht="39.950000000000003" customHeight="1">
      <c r="A78" s="102"/>
      <c r="B78" s="105"/>
      <c r="C78" s="105"/>
      <c r="D78" s="105"/>
      <c r="E78" s="107"/>
      <c r="F78" s="111"/>
      <c r="G78" s="109"/>
      <c r="H78" s="118">
        <f t="shared" si="12"/>
        <v>0</v>
      </c>
      <c r="I78" s="119"/>
      <c r="J78" s="113">
        <f t="shared" si="13"/>
        <v>0</v>
      </c>
      <c r="K78" s="120"/>
      <c r="L78" s="113">
        <f t="shared" si="14"/>
        <v>0</v>
      </c>
      <c r="M78" s="121">
        <f t="shared" si="15"/>
        <v>0</v>
      </c>
      <c r="N78" s="152">
        <f t="shared" si="16"/>
        <v>0</v>
      </c>
      <c r="O78" s="153">
        <f t="shared" si="17"/>
        <v>0</v>
      </c>
    </row>
    <row r="79" spans="1:15" s="132" customFormat="1" ht="39.950000000000003" customHeight="1">
      <c r="A79" s="102"/>
      <c r="B79" s="105"/>
      <c r="C79" s="105"/>
      <c r="D79" s="105"/>
      <c r="E79" s="107"/>
      <c r="F79" s="111"/>
      <c r="G79" s="109"/>
      <c r="H79" s="118">
        <f t="shared" si="12"/>
        <v>0</v>
      </c>
      <c r="I79" s="119"/>
      <c r="J79" s="113">
        <f t="shared" si="13"/>
        <v>0</v>
      </c>
      <c r="K79" s="120"/>
      <c r="L79" s="113">
        <f t="shared" si="14"/>
        <v>0</v>
      </c>
      <c r="M79" s="121">
        <f t="shared" si="15"/>
        <v>0</v>
      </c>
      <c r="N79" s="152">
        <f t="shared" si="16"/>
        <v>0</v>
      </c>
      <c r="O79" s="153">
        <f t="shared" si="17"/>
        <v>0</v>
      </c>
    </row>
    <row r="80" spans="1:15" s="132" customFormat="1" ht="39.950000000000003" customHeight="1">
      <c r="A80" s="102"/>
      <c r="B80" s="105"/>
      <c r="C80" s="105"/>
      <c r="D80" s="105"/>
      <c r="E80" s="107"/>
      <c r="F80" s="111"/>
      <c r="G80" s="109"/>
      <c r="H80" s="118">
        <f t="shared" si="12"/>
        <v>0</v>
      </c>
      <c r="I80" s="119"/>
      <c r="J80" s="113">
        <f t="shared" si="13"/>
        <v>0</v>
      </c>
      <c r="K80" s="120"/>
      <c r="L80" s="113">
        <f t="shared" si="14"/>
        <v>0</v>
      </c>
      <c r="M80" s="121">
        <f t="shared" si="15"/>
        <v>0</v>
      </c>
      <c r="N80" s="152">
        <f t="shared" si="16"/>
        <v>0</v>
      </c>
      <c r="O80" s="153">
        <f t="shared" si="17"/>
        <v>0</v>
      </c>
    </row>
    <row r="81" spans="1:15" s="132" customFormat="1" ht="39.950000000000003" customHeight="1">
      <c r="A81" s="102"/>
      <c r="B81" s="105"/>
      <c r="C81" s="105"/>
      <c r="D81" s="105"/>
      <c r="E81" s="107"/>
      <c r="F81" s="111"/>
      <c r="G81" s="109"/>
      <c r="H81" s="118">
        <f t="shared" si="12"/>
        <v>0</v>
      </c>
      <c r="I81" s="119"/>
      <c r="J81" s="113">
        <f t="shared" si="13"/>
        <v>0</v>
      </c>
      <c r="K81" s="120"/>
      <c r="L81" s="113">
        <f t="shared" si="14"/>
        <v>0</v>
      </c>
      <c r="M81" s="121">
        <f t="shared" si="15"/>
        <v>0</v>
      </c>
      <c r="N81" s="152">
        <f t="shared" si="16"/>
        <v>0</v>
      </c>
      <c r="O81" s="153">
        <f t="shared" si="17"/>
        <v>0</v>
      </c>
    </row>
    <row r="82" spans="1:15" s="132" customFormat="1" ht="39.950000000000003" customHeight="1">
      <c r="A82" s="102"/>
      <c r="B82" s="105"/>
      <c r="C82" s="105"/>
      <c r="D82" s="105"/>
      <c r="E82" s="107"/>
      <c r="F82" s="111"/>
      <c r="G82" s="109"/>
      <c r="H82" s="118">
        <f t="shared" si="12"/>
        <v>0</v>
      </c>
      <c r="I82" s="119"/>
      <c r="J82" s="113">
        <f t="shared" si="13"/>
        <v>0</v>
      </c>
      <c r="K82" s="120"/>
      <c r="L82" s="113">
        <f t="shared" si="14"/>
        <v>0</v>
      </c>
      <c r="M82" s="121">
        <f t="shared" si="15"/>
        <v>0</v>
      </c>
      <c r="N82" s="152">
        <f t="shared" si="16"/>
        <v>0</v>
      </c>
      <c r="O82" s="153">
        <f t="shared" si="17"/>
        <v>0</v>
      </c>
    </row>
    <row r="83" spans="1:15" s="132" customFormat="1" ht="39.950000000000003" customHeight="1">
      <c r="A83" s="102"/>
      <c r="B83" s="105"/>
      <c r="C83" s="105"/>
      <c r="D83" s="105"/>
      <c r="E83" s="107"/>
      <c r="F83" s="111"/>
      <c r="G83" s="109"/>
      <c r="H83" s="118">
        <f t="shared" si="12"/>
        <v>0</v>
      </c>
      <c r="I83" s="119"/>
      <c r="J83" s="113">
        <f t="shared" si="13"/>
        <v>0</v>
      </c>
      <c r="K83" s="120"/>
      <c r="L83" s="113">
        <f t="shared" si="14"/>
        <v>0</v>
      </c>
      <c r="M83" s="121">
        <f t="shared" si="15"/>
        <v>0</v>
      </c>
      <c r="N83" s="152">
        <f t="shared" si="16"/>
        <v>0</v>
      </c>
      <c r="O83" s="153">
        <f t="shared" si="17"/>
        <v>0</v>
      </c>
    </row>
    <row r="84" spans="1:15" s="132" customFormat="1" ht="39.950000000000003" customHeight="1">
      <c r="A84" s="102"/>
      <c r="B84" s="105"/>
      <c r="C84" s="105"/>
      <c r="D84" s="105"/>
      <c r="E84" s="107"/>
      <c r="F84" s="111"/>
      <c r="G84" s="109"/>
      <c r="H84" s="118">
        <f t="shared" si="12"/>
        <v>0</v>
      </c>
      <c r="I84" s="119"/>
      <c r="J84" s="113">
        <f t="shared" si="13"/>
        <v>0</v>
      </c>
      <c r="K84" s="120"/>
      <c r="L84" s="113">
        <f t="shared" si="14"/>
        <v>0</v>
      </c>
      <c r="M84" s="121">
        <f t="shared" si="15"/>
        <v>0</v>
      </c>
      <c r="N84" s="152">
        <f t="shared" si="16"/>
        <v>0</v>
      </c>
      <c r="O84" s="153">
        <f t="shared" si="17"/>
        <v>0</v>
      </c>
    </row>
    <row r="85" spans="1:15" s="132" customFormat="1" ht="39.950000000000003" customHeight="1">
      <c r="A85" s="102"/>
      <c r="B85" s="105"/>
      <c r="C85" s="105"/>
      <c r="D85" s="105"/>
      <c r="E85" s="107"/>
      <c r="F85" s="111"/>
      <c r="G85" s="109"/>
      <c r="H85" s="118">
        <f t="shared" si="12"/>
        <v>0</v>
      </c>
      <c r="I85" s="119"/>
      <c r="J85" s="113">
        <f t="shared" si="13"/>
        <v>0</v>
      </c>
      <c r="K85" s="120"/>
      <c r="L85" s="113">
        <f t="shared" si="14"/>
        <v>0</v>
      </c>
      <c r="M85" s="121">
        <f t="shared" si="15"/>
        <v>0</v>
      </c>
      <c r="N85" s="152">
        <f t="shared" si="16"/>
        <v>0</v>
      </c>
      <c r="O85" s="153">
        <f t="shared" si="17"/>
        <v>0</v>
      </c>
    </row>
    <row r="86" spans="1:15" s="132" customFormat="1" ht="39.950000000000003" customHeight="1">
      <c r="A86" s="102"/>
      <c r="B86" s="105"/>
      <c r="C86" s="105"/>
      <c r="D86" s="105"/>
      <c r="E86" s="107"/>
      <c r="F86" s="111"/>
      <c r="G86" s="109"/>
      <c r="H86" s="118">
        <f t="shared" si="12"/>
        <v>0</v>
      </c>
      <c r="I86" s="119"/>
      <c r="J86" s="113">
        <f t="shared" si="13"/>
        <v>0</v>
      </c>
      <c r="K86" s="120"/>
      <c r="L86" s="113">
        <f t="shared" si="14"/>
        <v>0</v>
      </c>
      <c r="M86" s="121">
        <f t="shared" si="15"/>
        <v>0</v>
      </c>
      <c r="N86" s="152">
        <f t="shared" si="16"/>
        <v>0</v>
      </c>
      <c r="O86" s="153">
        <f t="shared" si="17"/>
        <v>0</v>
      </c>
    </row>
    <row r="87" spans="1:15" s="132" customFormat="1" ht="39.950000000000003" customHeight="1">
      <c r="A87" s="102"/>
      <c r="B87" s="105"/>
      <c r="C87" s="105"/>
      <c r="D87" s="105"/>
      <c r="E87" s="107"/>
      <c r="F87" s="111"/>
      <c r="G87" s="109"/>
      <c r="H87" s="118">
        <f t="shared" si="12"/>
        <v>0</v>
      </c>
      <c r="I87" s="119"/>
      <c r="J87" s="113">
        <f t="shared" si="13"/>
        <v>0</v>
      </c>
      <c r="K87" s="120"/>
      <c r="L87" s="113">
        <f t="shared" si="14"/>
        <v>0</v>
      </c>
      <c r="M87" s="121">
        <f t="shared" si="15"/>
        <v>0</v>
      </c>
      <c r="N87" s="152">
        <f t="shared" si="16"/>
        <v>0</v>
      </c>
      <c r="O87" s="153">
        <f t="shared" si="17"/>
        <v>0</v>
      </c>
    </row>
    <row r="88" spans="1:15" s="132" customFormat="1" ht="39.950000000000003" customHeight="1">
      <c r="A88" s="102"/>
      <c r="B88" s="105"/>
      <c r="C88" s="105"/>
      <c r="D88" s="105"/>
      <c r="E88" s="107"/>
      <c r="F88" s="111"/>
      <c r="G88" s="109"/>
      <c r="H88" s="118">
        <f t="shared" si="12"/>
        <v>0</v>
      </c>
      <c r="I88" s="119"/>
      <c r="J88" s="113">
        <f t="shared" si="13"/>
        <v>0</v>
      </c>
      <c r="K88" s="120"/>
      <c r="L88" s="113">
        <f t="shared" si="14"/>
        <v>0</v>
      </c>
      <c r="M88" s="121">
        <f t="shared" si="15"/>
        <v>0</v>
      </c>
      <c r="N88" s="152">
        <f t="shared" si="16"/>
        <v>0</v>
      </c>
      <c r="O88" s="153">
        <f t="shared" si="17"/>
        <v>0</v>
      </c>
    </row>
    <row r="89" spans="1:15" s="132" customFormat="1" ht="39.950000000000003" customHeight="1">
      <c r="A89" s="102"/>
      <c r="B89" s="105"/>
      <c r="C89" s="105"/>
      <c r="D89" s="105"/>
      <c r="E89" s="107"/>
      <c r="F89" s="111"/>
      <c r="G89" s="109"/>
      <c r="H89" s="118">
        <f t="shared" si="12"/>
        <v>0</v>
      </c>
      <c r="I89" s="119"/>
      <c r="J89" s="113">
        <f t="shared" si="13"/>
        <v>0</v>
      </c>
      <c r="K89" s="120"/>
      <c r="L89" s="113">
        <f t="shared" si="14"/>
        <v>0</v>
      </c>
      <c r="M89" s="121">
        <f t="shared" si="15"/>
        <v>0</v>
      </c>
      <c r="N89" s="152">
        <f t="shared" si="16"/>
        <v>0</v>
      </c>
      <c r="O89" s="153">
        <f t="shared" si="17"/>
        <v>0</v>
      </c>
    </row>
    <row r="90" spans="1:15" s="132" customFormat="1" ht="39.950000000000003" customHeight="1">
      <c r="A90" s="102"/>
      <c r="B90" s="105"/>
      <c r="C90" s="105"/>
      <c r="D90" s="105"/>
      <c r="E90" s="107"/>
      <c r="F90" s="111"/>
      <c r="G90" s="109"/>
      <c r="H90" s="118">
        <f t="shared" si="12"/>
        <v>0</v>
      </c>
      <c r="I90" s="119"/>
      <c r="J90" s="113">
        <f t="shared" si="13"/>
        <v>0</v>
      </c>
      <c r="K90" s="120"/>
      <c r="L90" s="113">
        <f t="shared" si="14"/>
        <v>0</v>
      </c>
      <c r="M90" s="121">
        <f t="shared" si="15"/>
        <v>0</v>
      </c>
      <c r="N90" s="152">
        <f t="shared" si="16"/>
        <v>0</v>
      </c>
      <c r="O90" s="153">
        <f t="shared" si="17"/>
        <v>0</v>
      </c>
    </row>
    <row r="91" spans="1:15" s="132" customFormat="1" ht="39.950000000000003" customHeight="1">
      <c r="A91" s="102"/>
      <c r="B91" s="105"/>
      <c r="C91" s="105"/>
      <c r="D91" s="105"/>
      <c r="E91" s="107"/>
      <c r="F91" s="111"/>
      <c r="G91" s="109"/>
      <c r="H91" s="118">
        <f t="shared" si="12"/>
        <v>0</v>
      </c>
      <c r="I91" s="119"/>
      <c r="J91" s="113">
        <f t="shared" si="13"/>
        <v>0</v>
      </c>
      <c r="K91" s="120"/>
      <c r="L91" s="113">
        <f t="shared" si="14"/>
        <v>0</v>
      </c>
      <c r="M91" s="121">
        <f t="shared" si="15"/>
        <v>0</v>
      </c>
      <c r="N91" s="152">
        <f t="shared" si="16"/>
        <v>0</v>
      </c>
      <c r="O91" s="153">
        <f t="shared" si="17"/>
        <v>0</v>
      </c>
    </row>
    <row r="92" spans="1:15" s="132" customFormat="1" ht="39.950000000000003" customHeight="1">
      <c r="A92" s="102"/>
      <c r="B92" s="105"/>
      <c r="C92" s="105"/>
      <c r="D92" s="105"/>
      <c r="E92" s="107"/>
      <c r="F92" s="111"/>
      <c r="G92" s="109"/>
      <c r="H92" s="118">
        <f t="shared" si="12"/>
        <v>0</v>
      </c>
      <c r="I92" s="119"/>
      <c r="J92" s="113">
        <f t="shared" si="13"/>
        <v>0</v>
      </c>
      <c r="K92" s="120"/>
      <c r="L92" s="113">
        <f t="shared" si="14"/>
        <v>0</v>
      </c>
      <c r="M92" s="121">
        <f t="shared" si="15"/>
        <v>0</v>
      </c>
      <c r="N92" s="152">
        <f t="shared" si="16"/>
        <v>0</v>
      </c>
      <c r="O92" s="153">
        <f t="shared" si="17"/>
        <v>0</v>
      </c>
    </row>
    <row r="93" spans="1:15" s="132" customFormat="1" ht="39.950000000000003" customHeight="1">
      <c r="A93" s="102"/>
      <c r="B93" s="105"/>
      <c r="C93" s="105"/>
      <c r="D93" s="105"/>
      <c r="E93" s="107"/>
      <c r="F93" s="111"/>
      <c r="G93" s="109"/>
      <c r="H93" s="118">
        <f t="shared" si="12"/>
        <v>0</v>
      </c>
      <c r="I93" s="119"/>
      <c r="J93" s="113">
        <f t="shared" si="13"/>
        <v>0</v>
      </c>
      <c r="K93" s="120"/>
      <c r="L93" s="113">
        <f t="shared" si="14"/>
        <v>0</v>
      </c>
      <c r="M93" s="121">
        <f t="shared" si="15"/>
        <v>0</v>
      </c>
      <c r="N93" s="152">
        <f t="shared" si="16"/>
        <v>0</v>
      </c>
      <c r="O93" s="153">
        <f t="shared" si="17"/>
        <v>0</v>
      </c>
    </row>
    <row r="94" spans="1:15" s="132" customFormat="1" ht="39.950000000000003" customHeight="1">
      <c r="A94" s="102"/>
      <c r="B94" s="105"/>
      <c r="C94" s="105"/>
      <c r="D94" s="105"/>
      <c r="E94" s="107"/>
      <c r="F94" s="111"/>
      <c r="G94" s="109"/>
      <c r="H94" s="118">
        <f t="shared" si="12"/>
        <v>0</v>
      </c>
      <c r="I94" s="119"/>
      <c r="J94" s="113">
        <f t="shared" si="13"/>
        <v>0</v>
      </c>
      <c r="K94" s="120"/>
      <c r="L94" s="113">
        <f t="shared" si="14"/>
        <v>0</v>
      </c>
      <c r="M94" s="121">
        <f t="shared" si="15"/>
        <v>0</v>
      </c>
      <c r="N94" s="152">
        <f t="shared" si="16"/>
        <v>0</v>
      </c>
      <c r="O94" s="153">
        <f t="shared" si="17"/>
        <v>0</v>
      </c>
    </row>
    <row r="95" spans="1:15" s="132" customFormat="1" ht="39.950000000000003" customHeight="1">
      <c r="A95" s="102"/>
      <c r="B95" s="105"/>
      <c r="C95" s="105"/>
      <c r="D95" s="105"/>
      <c r="E95" s="107"/>
      <c r="F95" s="111"/>
      <c r="G95" s="109"/>
      <c r="H95" s="118">
        <f t="shared" si="12"/>
        <v>0</v>
      </c>
      <c r="I95" s="119"/>
      <c r="J95" s="113">
        <f t="shared" si="13"/>
        <v>0</v>
      </c>
      <c r="K95" s="120"/>
      <c r="L95" s="113">
        <f t="shared" si="14"/>
        <v>0</v>
      </c>
      <c r="M95" s="121">
        <f t="shared" si="15"/>
        <v>0</v>
      </c>
      <c r="N95" s="152">
        <f t="shared" si="16"/>
        <v>0</v>
      </c>
      <c r="O95" s="153">
        <f t="shared" si="17"/>
        <v>0</v>
      </c>
    </row>
    <row r="96" spans="1:15" s="132" customFormat="1" ht="39.950000000000003" customHeight="1">
      <c r="A96" s="102"/>
      <c r="B96" s="105"/>
      <c r="C96" s="105"/>
      <c r="D96" s="105"/>
      <c r="E96" s="107"/>
      <c r="F96" s="111"/>
      <c r="G96" s="109"/>
      <c r="H96" s="118">
        <f t="shared" si="12"/>
        <v>0</v>
      </c>
      <c r="I96" s="119"/>
      <c r="J96" s="113">
        <f t="shared" si="13"/>
        <v>0</v>
      </c>
      <c r="K96" s="120"/>
      <c r="L96" s="113">
        <f t="shared" si="14"/>
        <v>0</v>
      </c>
      <c r="M96" s="121">
        <f t="shared" si="15"/>
        <v>0</v>
      </c>
      <c r="N96" s="152">
        <f t="shared" si="16"/>
        <v>0</v>
      </c>
      <c r="O96" s="153">
        <f t="shared" si="17"/>
        <v>0</v>
      </c>
    </row>
    <row r="97" spans="1:15" s="132" customFormat="1" ht="39.950000000000003" customHeight="1">
      <c r="A97" s="102"/>
      <c r="B97" s="105"/>
      <c r="C97" s="105"/>
      <c r="D97" s="105"/>
      <c r="E97" s="107"/>
      <c r="F97" s="111"/>
      <c r="G97" s="109"/>
      <c r="H97" s="118">
        <f t="shared" si="12"/>
        <v>0</v>
      </c>
      <c r="I97" s="119"/>
      <c r="J97" s="113">
        <f t="shared" si="13"/>
        <v>0</v>
      </c>
      <c r="K97" s="120"/>
      <c r="L97" s="113">
        <f t="shared" si="14"/>
        <v>0</v>
      </c>
      <c r="M97" s="121">
        <f t="shared" si="15"/>
        <v>0</v>
      </c>
      <c r="N97" s="152">
        <f t="shared" si="16"/>
        <v>0</v>
      </c>
      <c r="O97" s="153">
        <f t="shared" si="17"/>
        <v>0</v>
      </c>
    </row>
    <row r="98" spans="1:15" s="132" customFormat="1" ht="39.950000000000003" customHeight="1">
      <c r="A98" s="102"/>
      <c r="B98" s="105"/>
      <c r="C98" s="105"/>
      <c r="D98" s="105"/>
      <c r="E98" s="107"/>
      <c r="F98" s="111"/>
      <c r="G98" s="109"/>
      <c r="H98" s="118">
        <f t="shared" si="12"/>
        <v>0</v>
      </c>
      <c r="I98" s="119"/>
      <c r="J98" s="113">
        <f t="shared" si="13"/>
        <v>0</v>
      </c>
      <c r="K98" s="120"/>
      <c r="L98" s="113">
        <f t="shared" si="14"/>
        <v>0</v>
      </c>
      <c r="M98" s="121">
        <f t="shared" si="15"/>
        <v>0</v>
      </c>
      <c r="N98" s="152">
        <f t="shared" si="16"/>
        <v>0</v>
      </c>
      <c r="O98" s="153">
        <f t="shared" si="17"/>
        <v>0</v>
      </c>
    </row>
    <row r="99" spans="1:15" s="132" customFormat="1" ht="39.950000000000003" customHeight="1">
      <c r="A99" s="102"/>
      <c r="B99" s="105"/>
      <c r="C99" s="105"/>
      <c r="D99" s="105"/>
      <c r="E99" s="107"/>
      <c r="F99" s="111"/>
      <c r="G99" s="109"/>
      <c r="H99" s="118">
        <f t="shared" si="12"/>
        <v>0</v>
      </c>
      <c r="I99" s="119"/>
      <c r="J99" s="113">
        <f t="shared" si="13"/>
        <v>0</v>
      </c>
      <c r="K99" s="120"/>
      <c r="L99" s="113">
        <f t="shared" si="14"/>
        <v>0</v>
      </c>
      <c r="M99" s="121">
        <f t="shared" si="15"/>
        <v>0</v>
      </c>
      <c r="N99" s="152">
        <f t="shared" si="16"/>
        <v>0</v>
      </c>
      <c r="O99" s="153">
        <f t="shared" si="17"/>
        <v>0</v>
      </c>
    </row>
    <row r="100" spans="1:15" s="132" customFormat="1" ht="39.950000000000003" customHeight="1">
      <c r="A100" s="102"/>
      <c r="B100" s="105"/>
      <c r="C100" s="105"/>
      <c r="D100" s="105"/>
      <c r="E100" s="107"/>
      <c r="F100" s="111"/>
      <c r="G100" s="109"/>
      <c r="H100" s="118">
        <f t="shared" si="12"/>
        <v>0</v>
      </c>
      <c r="I100" s="119"/>
      <c r="J100" s="113">
        <f t="shared" si="13"/>
        <v>0</v>
      </c>
      <c r="K100" s="120"/>
      <c r="L100" s="113">
        <f t="shared" si="14"/>
        <v>0</v>
      </c>
      <c r="M100" s="121">
        <f t="shared" si="15"/>
        <v>0</v>
      </c>
      <c r="N100" s="152">
        <f t="shared" si="16"/>
        <v>0</v>
      </c>
      <c r="O100" s="153">
        <f t="shared" si="17"/>
        <v>0</v>
      </c>
    </row>
    <row r="101" spans="1:15" s="132" customFormat="1" ht="39.950000000000003" customHeight="1">
      <c r="A101" s="102"/>
      <c r="B101" s="105"/>
      <c r="C101" s="105"/>
      <c r="D101" s="105"/>
      <c r="E101" s="107"/>
      <c r="F101" s="111"/>
      <c r="G101" s="109"/>
      <c r="H101" s="118">
        <f t="shared" si="12"/>
        <v>0</v>
      </c>
      <c r="I101" s="119"/>
      <c r="J101" s="113">
        <f t="shared" si="13"/>
        <v>0</v>
      </c>
      <c r="K101" s="120"/>
      <c r="L101" s="113">
        <f t="shared" si="14"/>
        <v>0</v>
      </c>
      <c r="M101" s="121">
        <f t="shared" si="15"/>
        <v>0</v>
      </c>
      <c r="N101" s="152">
        <f t="shared" si="16"/>
        <v>0</v>
      </c>
      <c r="O101" s="153">
        <f t="shared" si="17"/>
        <v>0</v>
      </c>
    </row>
    <row r="102" spans="1:15" s="132" customFormat="1" ht="39.950000000000003" customHeight="1">
      <c r="A102" s="102"/>
      <c r="B102" s="105"/>
      <c r="C102" s="105"/>
      <c r="D102" s="105"/>
      <c r="E102" s="107"/>
      <c r="F102" s="111"/>
      <c r="G102" s="109"/>
      <c r="H102" s="118">
        <f t="shared" si="12"/>
        <v>0</v>
      </c>
      <c r="I102" s="119"/>
      <c r="J102" s="113">
        <f t="shared" si="13"/>
        <v>0</v>
      </c>
      <c r="K102" s="120"/>
      <c r="L102" s="113">
        <f t="shared" si="14"/>
        <v>0</v>
      </c>
      <c r="M102" s="121">
        <f t="shared" si="15"/>
        <v>0</v>
      </c>
      <c r="N102" s="152">
        <f t="shared" si="16"/>
        <v>0</v>
      </c>
      <c r="O102" s="153">
        <f t="shared" si="17"/>
        <v>0</v>
      </c>
    </row>
    <row r="103" spans="1:15" s="132" customFormat="1" ht="39.950000000000003" customHeight="1">
      <c r="A103" s="102"/>
      <c r="B103" s="105"/>
      <c r="C103" s="105"/>
      <c r="D103" s="105"/>
      <c r="E103" s="107"/>
      <c r="F103" s="111"/>
      <c r="G103" s="109"/>
      <c r="H103" s="118">
        <f t="shared" si="12"/>
        <v>0</v>
      </c>
      <c r="I103" s="119"/>
      <c r="J103" s="113">
        <f t="shared" si="13"/>
        <v>0</v>
      </c>
      <c r="K103" s="120"/>
      <c r="L103" s="113">
        <f t="shared" si="14"/>
        <v>0</v>
      </c>
      <c r="M103" s="121">
        <f t="shared" si="15"/>
        <v>0</v>
      </c>
      <c r="N103" s="152">
        <f t="shared" si="16"/>
        <v>0</v>
      </c>
      <c r="O103" s="153">
        <f t="shared" si="17"/>
        <v>0</v>
      </c>
    </row>
    <row r="104" spans="1:15" s="132" customFormat="1" ht="39.950000000000003" customHeight="1">
      <c r="A104" s="102"/>
      <c r="B104" s="105"/>
      <c r="C104" s="105"/>
      <c r="D104" s="105"/>
      <c r="E104" s="107"/>
      <c r="F104" s="111"/>
      <c r="G104" s="109"/>
      <c r="H104" s="118">
        <f t="shared" si="12"/>
        <v>0</v>
      </c>
      <c r="I104" s="119"/>
      <c r="J104" s="113">
        <f t="shared" si="13"/>
        <v>0</v>
      </c>
      <c r="K104" s="120"/>
      <c r="L104" s="113">
        <f t="shared" si="14"/>
        <v>0</v>
      </c>
      <c r="M104" s="121">
        <f t="shared" si="15"/>
        <v>0</v>
      </c>
      <c r="N104" s="152">
        <f t="shared" si="16"/>
        <v>0</v>
      </c>
      <c r="O104" s="153">
        <f t="shared" si="17"/>
        <v>0</v>
      </c>
    </row>
    <row r="105" spans="1:15" s="132" customFormat="1" ht="39.950000000000003" customHeight="1">
      <c r="A105" s="102"/>
      <c r="B105" s="105"/>
      <c r="C105" s="105"/>
      <c r="D105" s="105"/>
      <c r="E105" s="107"/>
      <c r="F105" s="111"/>
      <c r="G105" s="109"/>
      <c r="H105" s="118">
        <f t="shared" si="12"/>
        <v>0</v>
      </c>
      <c r="I105" s="119"/>
      <c r="J105" s="113">
        <f t="shared" si="13"/>
        <v>0</v>
      </c>
      <c r="K105" s="120"/>
      <c r="L105" s="113">
        <f t="shared" si="14"/>
        <v>0</v>
      </c>
      <c r="M105" s="121">
        <f t="shared" si="15"/>
        <v>0</v>
      </c>
      <c r="N105" s="152">
        <f t="shared" si="16"/>
        <v>0</v>
      </c>
      <c r="O105" s="153">
        <f t="shared" si="17"/>
        <v>0</v>
      </c>
    </row>
    <row r="106" spans="1:15" s="132" customFormat="1" ht="39.950000000000003" customHeight="1">
      <c r="A106" s="102"/>
      <c r="B106" s="105"/>
      <c r="C106" s="105"/>
      <c r="D106" s="105"/>
      <c r="E106" s="107"/>
      <c r="F106" s="111"/>
      <c r="G106" s="109"/>
      <c r="H106" s="118">
        <f t="shared" si="12"/>
        <v>0</v>
      </c>
      <c r="I106" s="119"/>
      <c r="J106" s="113">
        <f t="shared" si="13"/>
        <v>0</v>
      </c>
      <c r="K106" s="120"/>
      <c r="L106" s="113">
        <f t="shared" si="14"/>
        <v>0</v>
      </c>
      <c r="M106" s="121">
        <f t="shared" si="15"/>
        <v>0</v>
      </c>
      <c r="N106" s="152">
        <f t="shared" si="16"/>
        <v>0</v>
      </c>
      <c r="O106" s="153">
        <f t="shared" si="17"/>
        <v>0</v>
      </c>
    </row>
    <row r="107" spans="1:15" s="132" customFormat="1" ht="39.950000000000003" customHeight="1">
      <c r="A107" s="102"/>
      <c r="B107" s="105"/>
      <c r="C107" s="105"/>
      <c r="D107" s="105"/>
      <c r="E107" s="107"/>
      <c r="F107" s="111"/>
      <c r="G107" s="109"/>
      <c r="H107" s="118">
        <f t="shared" ref="H107:H170" si="18">ROUNDDOWN(F107*G107,0)</f>
        <v>0</v>
      </c>
      <c r="I107" s="119"/>
      <c r="J107" s="113">
        <f t="shared" ref="J107:J170" si="19">ROUNDDOWN(G107*I107,0)</f>
        <v>0</v>
      </c>
      <c r="K107" s="120"/>
      <c r="L107" s="113">
        <f t="shared" ref="L107:L170" si="20">ROUNDDOWN(G107*K107,0)</f>
        <v>0</v>
      </c>
      <c r="M107" s="121">
        <f t="shared" ref="M107:M170" si="21">I107+K107</f>
        <v>0</v>
      </c>
      <c r="N107" s="152">
        <f t="shared" ref="N107:N170" si="22">SUM(J107)+L107</f>
        <v>0</v>
      </c>
      <c r="O107" s="153">
        <f t="shared" ref="O107:O170" si="23">SUM(H107)-N107</f>
        <v>0</v>
      </c>
    </row>
    <row r="108" spans="1:15" s="132" customFormat="1" ht="39.950000000000003" customHeight="1">
      <c r="A108" s="102"/>
      <c r="B108" s="105"/>
      <c r="C108" s="105"/>
      <c r="D108" s="105"/>
      <c r="E108" s="107"/>
      <c r="F108" s="111"/>
      <c r="G108" s="109"/>
      <c r="H108" s="118">
        <f t="shared" si="18"/>
        <v>0</v>
      </c>
      <c r="I108" s="119"/>
      <c r="J108" s="113">
        <f t="shared" si="19"/>
        <v>0</v>
      </c>
      <c r="K108" s="120"/>
      <c r="L108" s="113">
        <f t="shared" si="20"/>
        <v>0</v>
      </c>
      <c r="M108" s="121">
        <f t="shared" si="21"/>
        <v>0</v>
      </c>
      <c r="N108" s="152">
        <f t="shared" si="22"/>
        <v>0</v>
      </c>
      <c r="O108" s="153">
        <f t="shared" si="23"/>
        <v>0</v>
      </c>
    </row>
    <row r="109" spans="1:15" s="132" customFormat="1" ht="39.950000000000003" customHeight="1">
      <c r="A109" s="102"/>
      <c r="B109" s="105"/>
      <c r="C109" s="105"/>
      <c r="D109" s="105"/>
      <c r="E109" s="107"/>
      <c r="F109" s="111"/>
      <c r="G109" s="109"/>
      <c r="H109" s="118">
        <f t="shared" si="18"/>
        <v>0</v>
      </c>
      <c r="I109" s="119"/>
      <c r="J109" s="113">
        <f t="shared" si="19"/>
        <v>0</v>
      </c>
      <c r="K109" s="120"/>
      <c r="L109" s="113">
        <f t="shared" si="20"/>
        <v>0</v>
      </c>
      <c r="M109" s="121">
        <f t="shared" si="21"/>
        <v>0</v>
      </c>
      <c r="N109" s="152">
        <f t="shared" si="22"/>
        <v>0</v>
      </c>
      <c r="O109" s="153">
        <f t="shared" si="23"/>
        <v>0</v>
      </c>
    </row>
    <row r="110" spans="1:15" s="132" customFormat="1" ht="39.950000000000003" customHeight="1">
      <c r="A110" s="102"/>
      <c r="B110" s="105"/>
      <c r="C110" s="105"/>
      <c r="D110" s="105"/>
      <c r="E110" s="107"/>
      <c r="F110" s="111"/>
      <c r="G110" s="109"/>
      <c r="H110" s="118">
        <f t="shared" si="18"/>
        <v>0</v>
      </c>
      <c r="I110" s="119"/>
      <c r="J110" s="113">
        <f t="shared" si="19"/>
        <v>0</v>
      </c>
      <c r="K110" s="120"/>
      <c r="L110" s="113">
        <f t="shared" si="20"/>
        <v>0</v>
      </c>
      <c r="M110" s="121">
        <f t="shared" si="21"/>
        <v>0</v>
      </c>
      <c r="N110" s="152">
        <f t="shared" si="22"/>
        <v>0</v>
      </c>
      <c r="O110" s="153">
        <f t="shared" si="23"/>
        <v>0</v>
      </c>
    </row>
    <row r="111" spans="1:15" s="132" customFormat="1" ht="39.950000000000003" customHeight="1">
      <c r="A111" s="102"/>
      <c r="B111" s="105"/>
      <c r="C111" s="105"/>
      <c r="D111" s="105"/>
      <c r="E111" s="107"/>
      <c r="F111" s="111"/>
      <c r="G111" s="109"/>
      <c r="H111" s="118">
        <f t="shared" si="18"/>
        <v>0</v>
      </c>
      <c r="I111" s="119"/>
      <c r="J111" s="113">
        <f t="shared" si="19"/>
        <v>0</v>
      </c>
      <c r="K111" s="120"/>
      <c r="L111" s="113">
        <f t="shared" si="20"/>
        <v>0</v>
      </c>
      <c r="M111" s="121">
        <f t="shared" si="21"/>
        <v>0</v>
      </c>
      <c r="N111" s="152">
        <f t="shared" si="22"/>
        <v>0</v>
      </c>
      <c r="O111" s="153">
        <f t="shared" si="23"/>
        <v>0</v>
      </c>
    </row>
    <row r="112" spans="1:15" s="132" customFormat="1" ht="39.950000000000003" customHeight="1">
      <c r="A112" s="102"/>
      <c r="B112" s="105"/>
      <c r="C112" s="105"/>
      <c r="D112" s="105"/>
      <c r="E112" s="107"/>
      <c r="F112" s="111"/>
      <c r="G112" s="109"/>
      <c r="H112" s="118">
        <f t="shared" si="18"/>
        <v>0</v>
      </c>
      <c r="I112" s="119"/>
      <c r="J112" s="113">
        <f t="shared" si="19"/>
        <v>0</v>
      </c>
      <c r="K112" s="120"/>
      <c r="L112" s="113">
        <f t="shared" si="20"/>
        <v>0</v>
      </c>
      <c r="M112" s="121">
        <f t="shared" si="21"/>
        <v>0</v>
      </c>
      <c r="N112" s="152">
        <f t="shared" si="22"/>
        <v>0</v>
      </c>
      <c r="O112" s="153">
        <f t="shared" si="23"/>
        <v>0</v>
      </c>
    </row>
    <row r="113" spans="1:15" s="132" customFormat="1" ht="39.950000000000003" customHeight="1">
      <c r="A113" s="102"/>
      <c r="B113" s="105"/>
      <c r="C113" s="105"/>
      <c r="D113" s="105"/>
      <c r="E113" s="107"/>
      <c r="F113" s="111"/>
      <c r="G113" s="109"/>
      <c r="H113" s="118">
        <f t="shared" si="18"/>
        <v>0</v>
      </c>
      <c r="I113" s="119"/>
      <c r="J113" s="113">
        <f t="shared" si="19"/>
        <v>0</v>
      </c>
      <c r="K113" s="120"/>
      <c r="L113" s="113">
        <f t="shared" si="20"/>
        <v>0</v>
      </c>
      <c r="M113" s="121">
        <f t="shared" si="21"/>
        <v>0</v>
      </c>
      <c r="N113" s="152">
        <f t="shared" si="22"/>
        <v>0</v>
      </c>
      <c r="O113" s="153">
        <f t="shared" si="23"/>
        <v>0</v>
      </c>
    </row>
    <row r="114" spans="1:15" s="132" customFormat="1" ht="39.950000000000003" customHeight="1">
      <c r="A114" s="102"/>
      <c r="B114" s="105"/>
      <c r="C114" s="105"/>
      <c r="D114" s="105"/>
      <c r="E114" s="107"/>
      <c r="F114" s="111"/>
      <c r="G114" s="109"/>
      <c r="H114" s="118">
        <f t="shared" si="18"/>
        <v>0</v>
      </c>
      <c r="I114" s="119"/>
      <c r="J114" s="113">
        <f t="shared" si="19"/>
        <v>0</v>
      </c>
      <c r="K114" s="120"/>
      <c r="L114" s="113">
        <f t="shared" si="20"/>
        <v>0</v>
      </c>
      <c r="M114" s="121">
        <f t="shared" si="21"/>
        <v>0</v>
      </c>
      <c r="N114" s="152">
        <f t="shared" si="22"/>
        <v>0</v>
      </c>
      <c r="O114" s="153">
        <f t="shared" si="23"/>
        <v>0</v>
      </c>
    </row>
    <row r="115" spans="1:15" s="132" customFormat="1" ht="39.950000000000003" customHeight="1">
      <c r="A115" s="102"/>
      <c r="B115" s="105"/>
      <c r="C115" s="105"/>
      <c r="D115" s="105"/>
      <c r="E115" s="107"/>
      <c r="F115" s="111"/>
      <c r="G115" s="109"/>
      <c r="H115" s="118">
        <f t="shared" si="18"/>
        <v>0</v>
      </c>
      <c r="I115" s="119"/>
      <c r="J115" s="113">
        <f t="shared" si="19"/>
        <v>0</v>
      </c>
      <c r="K115" s="120"/>
      <c r="L115" s="113">
        <f t="shared" si="20"/>
        <v>0</v>
      </c>
      <c r="M115" s="121">
        <f t="shared" si="21"/>
        <v>0</v>
      </c>
      <c r="N115" s="152">
        <f t="shared" si="22"/>
        <v>0</v>
      </c>
      <c r="O115" s="153">
        <f t="shared" si="23"/>
        <v>0</v>
      </c>
    </row>
    <row r="116" spans="1:15" s="132" customFormat="1" ht="39.950000000000003" customHeight="1">
      <c r="A116" s="102"/>
      <c r="B116" s="105"/>
      <c r="C116" s="105"/>
      <c r="D116" s="105"/>
      <c r="E116" s="107"/>
      <c r="F116" s="111"/>
      <c r="G116" s="109"/>
      <c r="H116" s="118">
        <f t="shared" si="18"/>
        <v>0</v>
      </c>
      <c r="I116" s="119"/>
      <c r="J116" s="113">
        <f t="shared" si="19"/>
        <v>0</v>
      </c>
      <c r="K116" s="120"/>
      <c r="L116" s="113">
        <f t="shared" si="20"/>
        <v>0</v>
      </c>
      <c r="M116" s="121">
        <f t="shared" si="21"/>
        <v>0</v>
      </c>
      <c r="N116" s="152">
        <f t="shared" si="22"/>
        <v>0</v>
      </c>
      <c r="O116" s="153">
        <f t="shared" si="23"/>
        <v>0</v>
      </c>
    </row>
    <row r="117" spans="1:15" s="132" customFormat="1" ht="39.950000000000003" customHeight="1">
      <c r="A117" s="102"/>
      <c r="B117" s="105"/>
      <c r="C117" s="105"/>
      <c r="D117" s="105"/>
      <c r="E117" s="107"/>
      <c r="F117" s="111"/>
      <c r="G117" s="109"/>
      <c r="H117" s="118">
        <f t="shared" si="18"/>
        <v>0</v>
      </c>
      <c r="I117" s="119"/>
      <c r="J117" s="113">
        <f t="shared" si="19"/>
        <v>0</v>
      </c>
      <c r="K117" s="120"/>
      <c r="L117" s="113">
        <f t="shared" si="20"/>
        <v>0</v>
      </c>
      <c r="M117" s="121">
        <f t="shared" si="21"/>
        <v>0</v>
      </c>
      <c r="N117" s="152">
        <f t="shared" si="22"/>
        <v>0</v>
      </c>
      <c r="O117" s="153">
        <f t="shared" si="23"/>
        <v>0</v>
      </c>
    </row>
    <row r="118" spans="1:15" s="132" customFormat="1" ht="39.950000000000003" customHeight="1">
      <c r="A118" s="102"/>
      <c r="B118" s="105"/>
      <c r="C118" s="105"/>
      <c r="D118" s="105"/>
      <c r="E118" s="107"/>
      <c r="F118" s="111"/>
      <c r="G118" s="109"/>
      <c r="H118" s="118">
        <f t="shared" si="18"/>
        <v>0</v>
      </c>
      <c r="I118" s="119"/>
      <c r="J118" s="113">
        <f t="shared" si="19"/>
        <v>0</v>
      </c>
      <c r="K118" s="120"/>
      <c r="L118" s="113">
        <f t="shared" si="20"/>
        <v>0</v>
      </c>
      <c r="M118" s="121">
        <f t="shared" si="21"/>
        <v>0</v>
      </c>
      <c r="N118" s="152">
        <f t="shared" si="22"/>
        <v>0</v>
      </c>
      <c r="O118" s="153">
        <f t="shared" si="23"/>
        <v>0</v>
      </c>
    </row>
    <row r="119" spans="1:15" s="132" customFormat="1" ht="39.950000000000003" customHeight="1">
      <c r="A119" s="102"/>
      <c r="B119" s="105"/>
      <c r="C119" s="105"/>
      <c r="D119" s="105"/>
      <c r="E119" s="107"/>
      <c r="F119" s="111"/>
      <c r="G119" s="109"/>
      <c r="H119" s="118">
        <f t="shared" si="18"/>
        <v>0</v>
      </c>
      <c r="I119" s="119"/>
      <c r="J119" s="113">
        <f t="shared" si="19"/>
        <v>0</v>
      </c>
      <c r="K119" s="120"/>
      <c r="L119" s="113">
        <f t="shared" si="20"/>
        <v>0</v>
      </c>
      <c r="M119" s="121">
        <f t="shared" si="21"/>
        <v>0</v>
      </c>
      <c r="N119" s="152">
        <f t="shared" si="22"/>
        <v>0</v>
      </c>
      <c r="O119" s="153">
        <f t="shared" si="23"/>
        <v>0</v>
      </c>
    </row>
    <row r="120" spans="1:15" s="132" customFormat="1" ht="39.75" customHeight="1">
      <c r="A120" s="102"/>
      <c r="B120" s="105"/>
      <c r="C120" s="105"/>
      <c r="D120" s="105"/>
      <c r="E120" s="107"/>
      <c r="F120" s="111"/>
      <c r="G120" s="109"/>
      <c r="H120" s="118">
        <f t="shared" si="18"/>
        <v>0</v>
      </c>
      <c r="I120" s="119"/>
      <c r="J120" s="113">
        <f t="shared" si="19"/>
        <v>0</v>
      </c>
      <c r="K120" s="120"/>
      <c r="L120" s="113">
        <f t="shared" si="20"/>
        <v>0</v>
      </c>
      <c r="M120" s="121">
        <f t="shared" si="21"/>
        <v>0</v>
      </c>
      <c r="N120" s="152">
        <f t="shared" si="22"/>
        <v>0</v>
      </c>
      <c r="O120" s="153">
        <f t="shared" si="23"/>
        <v>0</v>
      </c>
    </row>
    <row r="121" spans="1:15" s="132" customFormat="1" ht="39.950000000000003" customHeight="1">
      <c r="A121" s="102"/>
      <c r="B121" s="105"/>
      <c r="C121" s="105"/>
      <c r="D121" s="105"/>
      <c r="E121" s="107"/>
      <c r="F121" s="111"/>
      <c r="G121" s="109"/>
      <c r="H121" s="118">
        <f t="shared" si="18"/>
        <v>0</v>
      </c>
      <c r="I121" s="119"/>
      <c r="J121" s="113">
        <f t="shared" si="19"/>
        <v>0</v>
      </c>
      <c r="K121" s="120"/>
      <c r="L121" s="113">
        <f t="shared" si="20"/>
        <v>0</v>
      </c>
      <c r="M121" s="121">
        <f t="shared" si="21"/>
        <v>0</v>
      </c>
      <c r="N121" s="152">
        <f t="shared" si="22"/>
        <v>0</v>
      </c>
      <c r="O121" s="153">
        <f t="shared" si="23"/>
        <v>0</v>
      </c>
    </row>
    <row r="122" spans="1:15" s="132" customFormat="1" ht="39.950000000000003" customHeight="1">
      <c r="A122" s="102"/>
      <c r="B122" s="105"/>
      <c r="C122" s="105"/>
      <c r="D122" s="105"/>
      <c r="E122" s="107"/>
      <c r="F122" s="111"/>
      <c r="G122" s="109"/>
      <c r="H122" s="118">
        <f t="shared" si="18"/>
        <v>0</v>
      </c>
      <c r="I122" s="119"/>
      <c r="J122" s="113">
        <f t="shared" si="19"/>
        <v>0</v>
      </c>
      <c r="K122" s="120"/>
      <c r="L122" s="113">
        <f t="shared" si="20"/>
        <v>0</v>
      </c>
      <c r="M122" s="121">
        <f t="shared" si="21"/>
        <v>0</v>
      </c>
      <c r="N122" s="152">
        <f t="shared" si="22"/>
        <v>0</v>
      </c>
      <c r="O122" s="153">
        <f t="shared" si="23"/>
        <v>0</v>
      </c>
    </row>
    <row r="123" spans="1:15" s="132" customFormat="1" ht="39.950000000000003" customHeight="1">
      <c r="A123" s="102"/>
      <c r="B123" s="105"/>
      <c r="C123" s="105"/>
      <c r="D123" s="105"/>
      <c r="E123" s="107"/>
      <c r="F123" s="111"/>
      <c r="G123" s="109"/>
      <c r="H123" s="118">
        <f t="shared" si="18"/>
        <v>0</v>
      </c>
      <c r="I123" s="119"/>
      <c r="J123" s="113">
        <f t="shared" si="19"/>
        <v>0</v>
      </c>
      <c r="K123" s="120"/>
      <c r="L123" s="113">
        <f t="shared" si="20"/>
        <v>0</v>
      </c>
      <c r="M123" s="121">
        <f t="shared" si="21"/>
        <v>0</v>
      </c>
      <c r="N123" s="152">
        <f t="shared" si="22"/>
        <v>0</v>
      </c>
      <c r="O123" s="153">
        <f t="shared" si="23"/>
        <v>0</v>
      </c>
    </row>
    <row r="124" spans="1:15" s="132" customFormat="1" ht="39.950000000000003" customHeight="1">
      <c r="A124" s="102"/>
      <c r="B124" s="105"/>
      <c r="C124" s="105"/>
      <c r="D124" s="105"/>
      <c r="E124" s="107"/>
      <c r="F124" s="111"/>
      <c r="G124" s="109"/>
      <c r="H124" s="118">
        <f t="shared" si="18"/>
        <v>0</v>
      </c>
      <c r="I124" s="119"/>
      <c r="J124" s="113">
        <f t="shared" si="19"/>
        <v>0</v>
      </c>
      <c r="K124" s="120"/>
      <c r="L124" s="113">
        <f t="shared" si="20"/>
        <v>0</v>
      </c>
      <c r="M124" s="121">
        <f t="shared" si="21"/>
        <v>0</v>
      </c>
      <c r="N124" s="152">
        <f t="shared" si="22"/>
        <v>0</v>
      </c>
      <c r="O124" s="153">
        <f t="shared" si="23"/>
        <v>0</v>
      </c>
    </row>
    <row r="125" spans="1:15" s="132" customFormat="1" ht="39.950000000000003" customHeight="1">
      <c r="A125" s="102"/>
      <c r="B125" s="105"/>
      <c r="C125" s="105"/>
      <c r="D125" s="105"/>
      <c r="E125" s="107"/>
      <c r="F125" s="111"/>
      <c r="G125" s="109"/>
      <c r="H125" s="118">
        <f t="shared" si="18"/>
        <v>0</v>
      </c>
      <c r="I125" s="119"/>
      <c r="J125" s="113">
        <f t="shared" si="19"/>
        <v>0</v>
      </c>
      <c r="K125" s="120"/>
      <c r="L125" s="113">
        <f t="shared" si="20"/>
        <v>0</v>
      </c>
      <c r="M125" s="121">
        <f t="shared" si="21"/>
        <v>0</v>
      </c>
      <c r="N125" s="152">
        <f t="shared" si="22"/>
        <v>0</v>
      </c>
      <c r="O125" s="153">
        <f t="shared" si="23"/>
        <v>0</v>
      </c>
    </row>
    <row r="126" spans="1:15" s="132" customFormat="1" ht="39.950000000000003" customHeight="1">
      <c r="A126" s="102"/>
      <c r="B126" s="105"/>
      <c r="C126" s="105"/>
      <c r="D126" s="105"/>
      <c r="E126" s="107"/>
      <c r="F126" s="111"/>
      <c r="G126" s="109"/>
      <c r="H126" s="118">
        <f t="shared" si="18"/>
        <v>0</v>
      </c>
      <c r="I126" s="119"/>
      <c r="J126" s="113">
        <f t="shared" si="19"/>
        <v>0</v>
      </c>
      <c r="K126" s="120"/>
      <c r="L126" s="113">
        <f t="shared" si="20"/>
        <v>0</v>
      </c>
      <c r="M126" s="121">
        <f t="shared" si="21"/>
        <v>0</v>
      </c>
      <c r="N126" s="152">
        <f t="shared" si="22"/>
        <v>0</v>
      </c>
      <c r="O126" s="153">
        <f t="shared" si="23"/>
        <v>0</v>
      </c>
    </row>
    <row r="127" spans="1:15" s="132" customFormat="1" ht="39.950000000000003" customHeight="1">
      <c r="A127" s="102"/>
      <c r="B127" s="105"/>
      <c r="C127" s="105"/>
      <c r="D127" s="105"/>
      <c r="E127" s="107"/>
      <c r="F127" s="111"/>
      <c r="G127" s="109"/>
      <c r="H127" s="118">
        <f t="shared" si="18"/>
        <v>0</v>
      </c>
      <c r="I127" s="119"/>
      <c r="J127" s="113">
        <f t="shared" si="19"/>
        <v>0</v>
      </c>
      <c r="K127" s="120"/>
      <c r="L127" s="113">
        <f t="shared" si="20"/>
        <v>0</v>
      </c>
      <c r="M127" s="121">
        <f t="shared" si="21"/>
        <v>0</v>
      </c>
      <c r="N127" s="152">
        <f t="shared" si="22"/>
        <v>0</v>
      </c>
      <c r="O127" s="153">
        <f t="shared" si="23"/>
        <v>0</v>
      </c>
    </row>
    <row r="128" spans="1:15" s="132" customFormat="1" ht="39.950000000000003" customHeight="1">
      <c r="A128" s="102"/>
      <c r="B128" s="105"/>
      <c r="C128" s="105"/>
      <c r="D128" s="105"/>
      <c r="E128" s="107"/>
      <c r="F128" s="111"/>
      <c r="G128" s="109"/>
      <c r="H128" s="118">
        <f t="shared" si="18"/>
        <v>0</v>
      </c>
      <c r="I128" s="119"/>
      <c r="J128" s="113">
        <f t="shared" si="19"/>
        <v>0</v>
      </c>
      <c r="K128" s="120"/>
      <c r="L128" s="113">
        <f t="shared" si="20"/>
        <v>0</v>
      </c>
      <c r="M128" s="121">
        <f t="shared" si="21"/>
        <v>0</v>
      </c>
      <c r="N128" s="152">
        <f t="shared" si="22"/>
        <v>0</v>
      </c>
      <c r="O128" s="153">
        <f t="shared" si="23"/>
        <v>0</v>
      </c>
    </row>
    <row r="129" spans="1:15" s="132" customFormat="1" ht="39.950000000000003" customHeight="1">
      <c r="A129" s="102"/>
      <c r="B129" s="105"/>
      <c r="C129" s="105"/>
      <c r="D129" s="105"/>
      <c r="E129" s="107"/>
      <c r="F129" s="111"/>
      <c r="G129" s="109"/>
      <c r="H129" s="118">
        <f t="shared" si="18"/>
        <v>0</v>
      </c>
      <c r="I129" s="119"/>
      <c r="J129" s="113">
        <f t="shared" si="19"/>
        <v>0</v>
      </c>
      <c r="K129" s="120"/>
      <c r="L129" s="113">
        <f t="shared" si="20"/>
        <v>0</v>
      </c>
      <c r="M129" s="121">
        <f t="shared" si="21"/>
        <v>0</v>
      </c>
      <c r="N129" s="152">
        <f t="shared" si="22"/>
        <v>0</v>
      </c>
      <c r="O129" s="153">
        <f t="shared" si="23"/>
        <v>0</v>
      </c>
    </row>
    <row r="130" spans="1:15" s="132" customFormat="1" ht="39.950000000000003" customHeight="1">
      <c r="A130" s="102"/>
      <c r="B130" s="105"/>
      <c r="C130" s="105"/>
      <c r="D130" s="105"/>
      <c r="E130" s="107"/>
      <c r="F130" s="111"/>
      <c r="G130" s="109"/>
      <c r="H130" s="118">
        <f t="shared" si="18"/>
        <v>0</v>
      </c>
      <c r="I130" s="119"/>
      <c r="J130" s="113">
        <f t="shared" si="19"/>
        <v>0</v>
      </c>
      <c r="K130" s="120"/>
      <c r="L130" s="113">
        <f t="shared" si="20"/>
        <v>0</v>
      </c>
      <c r="M130" s="121">
        <f t="shared" si="21"/>
        <v>0</v>
      </c>
      <c r="N130" s="152">
        <f t="shared" si="22"/>
        <v>0</v>
      </c>
      <c r="O130" s="153">
        <f t="shared" si="23"/>
        <v>0</v>
      </c>
    </row>
    <row r="131" spans="1:15" s="132" customFormat="1" ht="39.950000000000003" customHeight="1">
      <c r="A131" s="102"/>
      <c r="B131" s="105"/>
      <c r="C131" s="105"/>
      <c r="D131" s="105"/>
      <c r="E131" s="107"/>
      <c r="F131" s="111"/>
      <c r="G131" s="109"/>
      <c r="H131" s="118">
        <f t="shared" si="18"/>
        <v>0</v>
      </c>
      <c r="I131" s="119"/>
      <c r="J131" s="113">
        <f t="shared" si="19"/>
        <v>0</v>
      </c>
      <c r="K131" s="120"/>
      <c r="L131" s="113">
        <f t="shared" si="20"/>
        <v>0</v>
      </c>
      <c r="M131" s="121">
        <f t="shared" si="21"/>
        <v>0</v>
      </c>
      <c r="N131" s="152">
        <f t="shared" si="22"/>
        <v>0</v>
      </c>
      <c r="O131" s="153">
        <f t="shared" si="23"/>
        <v>0</v>
      </c>
    </row>
    <row r="132" spans="1:15" s="132" customFormat="1" ht="39.950000000000003" customHeight="1">
      <c r="A132" s="102"/>
      <c r="B132" s="105"/>
      <c r="C132" s="105"/>
      <c r="D132" s="105"/>
      <c r="E132" s="107"/>
      <c r="F132" s="111"/>
      <c r="G132" s="109"/>
      <c r="H132" s="118">
        <f t="shared" si="18"/>
        <v>0</v>
      </c>
      <c r="I132" s="119"/>
      <c r="J132" s="113">
        <f t="shared" si="19"/>
        <v>0</v>
      </c>
      <c r="K132" s="120"/>
      <c r="L132" s="113">
        <f t="shared" si="20"/>
        <v>0</v>
      </c>
      <c r="M132" s="121">
        <f t="shared" si="21"/>
        <v>0</v>
      </c>
      <c r="N132" s="152">
        <f t="shared" si="22"/>
        <v>0</v>
      </c>
      <c r="O132" s="153">
        <f t="shared" si="23"/>
        <v>0</v>
      </c>
    </row>
    <row r="133" spans="1:15" s="132" customFormat="1" ht="39.950000000000003" customHeight="1">
      <c r="A133" s="102"/>
      <c r="B133" s="105"/>
      <c r="C133" s="105"/>
      <c r="D133" s="105"/>
      <c r="E133" s="107"/>
      <c r="F133" s="111"/>
      <c r="G133" s="109"/>
      <c r="H133" s="118">
        <f t="shared" si="18"/>
        <v>0</v>
      </c>
      <c r="I133" s="119"/>
      <c r="J133" s="113">
        <f t="shared" si="19"/>
        <v>0</v>
      </c>
      <c r="K133" s="120"/>
      <c r="L133" s="113">
        <f t="shared" si="20"/>
        <v>0</v>
      </c>
      <c r="M133" s="121">
        <f t="shared" si="21"/>
        <v>0</v>
      </c>
      <c r="N133" s="152">
        <f t="shared" si="22"/>
        <v>0</v>
      </c>
      <c r="O133" s="153">
        <f t="shared" si="23"/>
        <v>0</v>
      </c>
    </row>
    <row r="134" spans="1:15" s="132" customFormat="1" ht="39.950000000000003" customHeight="1">
      <c r="A134" s="102"/>
      <c r="B134" s="105"/>
      <c r="C134" s="105"/>
      <c r="D134" s="105"/>
      <c r="E134" s="107"/>
      <c r="F134" s="111"/>
      <c r="G134" s="109"/>
      <c r="H134" s="118">
        <f t="shared" si="18"/>
        <v>0</v>
      </c>
      <c r="I134" s="119"/>
      <c r="J134" s="113">
        <f t="shared" si="19"/>
        <v>0</v>
      </c>
      <c r="K134" s="120"/>
      <c r="L134" s="113">
        <f t="shared" si="20"/>
        <v>0</v>
      </c>
      <c r="M134" s="121">
        <f t="shared" si="21"/>
        <v>0</v>
      </c>
      <c r="N134" s="152">
        <f t="shared" si="22"/>
        <v>0</v>
      </c>
      <c r="O134" s="153">
        <f t="shared" si="23"/>
        <v>0</v>
      </c>
    </row>
    <row r="135" spans="1:15" s="132" customFormat="1" ht="39.950000000000003" customHeight="1">
      <c r="A135" s="102"/>
      <c r="B135" s="105"/>
      <c r="C135" s="105"/>
      <c r="D135" s="105"/>
      <c r="E135" s="107"/>
      <c r="F135" s="111"/>
      <c r="G135" s="109"/>
      <c r="H135" s="118">
        <f t="shared" si="18"/>
        <v>0</v>
      </c>
      <c r="I135" s="119"/>
      <c r="J135" s="113">
        <f t="shared" si="19"/>
        <v>0</v>
      </c>
      <c r="K135" s="120"/>
      <c r="L135" s="113">
        <f t="shared" si="20"/>
        <v>0</v>
      </c>
      <c r="M135" s="121">
        <f t="shared" si="21"/>
        <v>0</v>
      </c>
      <c r="N135" s="152">
        <f t="shared" si="22"/>
        <v>0</v>
      </c>
      <c r="O135" s="153">
        <f t="shared" si="23"/>
        <v>0</v>
      </c>
    </row>
    <row r="136" spans="1:15" s="132" customFormat="1" ht="39.950000000000003" customHeight="1">
      <c r="A136" s="102"/>
      <c r="B136" s="105"/>
      <c r="C136" s="105"/>
      <c r="D136" s="105"/>
      <c r="E136" s="107"/>
      <c r="F136" s="111"/>
      <c r="G136" s="109"/>
      <c r="H136" s="118">
        <f t="shared" si="18"/>
        <v>0</v>
      </c>
      <c r="I136" s="119"/>
      <c r="J136" s="113">
        <f t="shared" si="19"/>
        <v>0</v>
      </c>
      <c r="K136" s="120"/>
      <c r="L136" s="113">
        <f t="shared" si="20"/>
        <v>0</v>
      </c>
      <c r="M136" s="121">
        <f t="shared" si="21"/>
        <v>0</v>
      </c>
      <c r="N136" s="152">
        <f t="shared" si="22"/>
        <v>0</v>
      </c>
      <c r="O136" s="153">
        <f t="shared" si="23"/>
        <v>0</v>
      </c>
    </row>
    <row r="137" spans="1:15" s="132" customFormat="1" ht="39.950000000000003" customHeight="1">
      <c r="A137" s="102"/>
      <c r="B137" s="105"/>
      <c r="C137" s="105"/>
      <c r="D137" s="105"/>
      <c r="E137" s="107"/>
      <c r="F137" s="111"/>
      <c r="G137" s="109"/>
      <c r="H137" s="118">
        <f t="shared" si="18"/>
        <v>0</v>
      </c>
      <c r="I137" s="119"/>
      <c r="J137" s="113">
        <f t="shared" si="19"/>
        <v>0</v>
      </c>
      <c r="K137" s="120"/>
      <c r="L137" s="113">
        <f t="shared" si="20"/>
        <v>0</v>
      </c>
      <c r="M137" s="121">
        <f t="shared" si="21"/>
        <v>0</v>
      </c>
      <c r="N137" s="152">
        <f t="shared" si="22"/>
        <v>0</v>
      </c>
      <c r="O137" s="153">
        <f t="shared" si="23"/>
        <v>0</v>
      </c>
    </row>
    <row r="138" spans="1:15" s="132" customFormat="1" ht="39.950000000000003" customHeight="1">
      <c r="A138" s="102"/>
      <c r="B138" s="105"/>
      <c r="C138" s="105"/>
      <c r="D138" s="105"/>
      <c r="E138" s="107"/>
      <c r="F138" s="111"/>
      <c r="G138" s="109"/>
      <c r="H138" s="118">
        <f t="shared" si="18"/>
        <v>0</v>
      </c>
      <c r="I138" s="119"/>
      <c r="J138" s="113">
        <f t="shared" si="19"/>
        <v>0</v>
      </c>
      <c r="K138" s="120"/>
      <c r="L138" s="113">
        <f t="shared" si="20"/>
        <v>0</v>
      </c>
      <c r="M138" s="121">
        <f t="shared" si="21"/>
        <v>0</v>
      </c>
      <c r="N138" s="152">
        <f t="shared" si="22"/>
        <v>0</v>
      </c>
      <c r="O138" s="153">
        <f t="shared" si="23"/>
        <v>0</v>
      </c>
    </row>
    <row r="139" spans="1:15" s="132" customFormat="1" ht="39.950000000000003" customHeight="1">
      <c r="A139" s="102"/>
      <c r="B139" s="105"/>
      <c r="C139" s="105"/>
      <c r="D139" s="105"/>
      <c r="E139" s="107"/>
      <c r="F139" s="111"/>
      <c r="G139" s="109"/>
      <c r="H139" s="118">
        <f t="shared" si="18"/>
        <v>0</v>
      </c>
      <c r="I139" s="119"/>
      <c r="J139" s="113">
        <f t="shared" si="19"/>
        <v>0</v>
      </c>
      <c r="K139" s="120"/>
      <c r="L139" s="113">
        <f t="shared" si="20"/>
        <v>0</v>
      </c>
      <c r="M139" s="121">
        <f t="shared" si="21"/>
        <v>0</v>
      </c>
      <c r="N139" s="152">
        <f t="shared" si="22"/>
        <v>0</v>
      </c>
      <c r="O139" s="153">
        <f t="shared" si="23"/>
        <v>0</v>
      </c>
    </row>
    <row r="140" spans="1:15" s="132" customFormat="1" ht="39.950000000000003" customHeight="1">
      <c r="A140" s="102"/>
      <c r="B140" s="105"/>
      <c r="C140" s="105"/>
      <c r="D140" s="105"/>
      <c r="E140" s="107"/>
      <c r="F140" s="111"/>
      <c r="G140" s="109"/>
      <c r="H140" s="118">
        <f t="shared" si="18"/>
        <v>0</v>
      </c>
      <c r="I140" s="119"/>
      <c r="J140" s="113">
        <f t="shared" si="19"/>
        <v>0</v>
      </c>
      <c r="K140" s="120"/>
      <c r="L140" s="113">
        <f t="shared" si="20"/>
        <v>0</v>
      </c>
      <c r="M140" s="121">
        <f t="shared" si="21"/>
        <v>0</v>
      </c>
      <c r="N140" s="152">
        <f t="shared" si="22"/>
        <v>0</v>
      </c>
      <c r="O140" s="153">
        <f t="shared" si="23"/>
        <v>0</v>
      </c>
    </row>
    <row r="141" spans="1:15" s="132" customFormat="1" ht="39.950000000000003" customHeight="1">
      <c r="A141" s="102"/>
      <c r="B141" s="105"/>
      <c r="C141" s="105"/>
      <c r="D141" s="105"/>
      <c r="E141" s="107"/>
      <c r="F141" s="111"/>
      <c r="G141" s="109"/>
      <c r="H141" s="118">
        <f t="shared" si="18"/>
        <v>0</v>
      </c>
      <c r="I141" s="119"/>
      <c r="J141" s="113">
        <f t="shared" si="19"/>
        <v>0</v>
      </c>
      <c r="K141" s="120"/>
      <c r="L141" s="113">
        <f t="shared" si="20"/>
        <v>0</v>
      </c>
      <c r="M141" s="121">
        <f t="shared" si="21"/>
        <v>0</v>
      </c>
      <c r="N141" s="152">
        <f t="shared" si="22"/>
        <v>0</v>
      </c>
      <c r="O141" s="153">
        <f t="shared" si="23"/>
        <v>0</v>
      </c>
    </row>
    <row r="142" spans="1:15" s="132" customFormat="1" ht="39.950000000000003" customHeight="1">
      <c r="A142" s="102"/>
      <c r="B142" s="105"/>
      <c r="C142" s="105"/>
      <c r="D142" s="105"/>
      <c r="E142" s="107"/>
      <c r="F142" s="111"/>
      <c r="G142" s="109"/>
      <c r="H142" s="118">
        <f t="shared" si="18"/>
        <v>0</v>
      </c>
      <c r="I142" s="119"/>
      <c r="J142" s="113">
        <f t="shared" si="19"/>
        <v>0</v>
      </c>
      <c r="K142" s="120"/>
      <c r="L142" s="113">
        <f t="shared" si="20"/>
        <v>0</v>
      </c>
      <c r="M142" s="121">
        <f t="shared" si="21"/>
        <v>0</v>
      </c>
      <c r="N142" s="152">
        <f t="shared" si="22"/>
        <v>0</v>
      </c>
      <c r="O142" s="153">
        <f t="shared" si="23"/>
        <v>0</v>
      </c>
    </row>
    <row r="143" spans="1:15" s="132" customFormat="1" ht="39.950000000000003" customHeight="1">
      <c r="A143" s="102"/>
      <c r="B143" s="105"/>
      <c r="C143" s="105"/>
      <c r="D143" s="105"/>
      <c r="E143" s="107"/>
      <c r="F143" s="111"/>
      <c r="G143" s="109"/>
      <c r="H143" s="118">
        <f t="shared" si="18"/>
        <v>0</v>
      </c>
      <c r="I143" s="119"/>
      <c r="J143" s="113">
        <f t="shared" si="19"/>
        <v>0</v>
      </c>
      <c r="K143" s="120"/>
      <c r="L143" s="113">
        <f t="shared" si="20"/>
        <v>0</v>
      </c>
      <c r="M143" s="121">
        <f t="shared" si="21"/>
        <v>0</v>
      </c>
      <c r="N143" s="152">
        <f t="shared" si="22"/>
        <v>0</v>
      </c>
      <c r="O143" s="153">
        <f t="shared" si="23"/>
        <v>0</v>
      </c>
    </row>
    <row r="144" spans="1:15" s="132" customFormat="1" ht="39.950000000000003" customHeight="1">
      <c r="A144" s="102"/>
      <c r="B144" s="105"/>
      <c r="C144" s="105"/>
      <c r="D144" s="105"/>
      <c r="E144" s="107"/>
      <c r="F144" s="111"/>
      <c r="G144" s="109"/>
      <c r="H144" s="118">
        <f t="shared" si="18"/>
        <v>0</v>
      </c>
      <c r="I144" s="119"/>
      <c r="J144" s="113">
        <f t="shared" si="19"/>
        <v>0</v>
      </c>
      <c r="K144" s="120"/>
      <c r="L144" s="113">
        <f t="shared" si="20"/>
        <v>0</v>
      </c>
      <c r="M144" s="121">
        <f t="shared" si="21"/>
        <v>0</v>
      </c>
      <c r="N144" s="152">
        <f t="shared" si="22"/>
        <v>0</v>
      </c>
      <c r="O144" s="153">
        <f t="shared" si="23"/>
        <v>0</v>
      </c>
    </row>
    <row r="145" spans="1:15" s="132" customFormat="1" ht="39.950000000000003" customHeight="1">
      <c r="A145" s="102"/>
      <c r="B145" s="105"/>
      <c r="C145" s="105"/>
      <c r="D145" s="105"/>
      <c r="E145" s="107"/>
      <c r="F145" s="111"/>
      <c r="G145" s="109"/>
      <c r="H145" s="118">
        <f t="shared" si="18"/>
        <v>0</v>
      </c>
      <c r="I145" s="119"/>
      <c r="J145" s="113">
        <f t="shared" si="19"/>
        <v>0</v>
      </c>
      <c r="K145" s="120"/>
      <c r="L145" s="113">
        <f t="shared" si="20"/>
        <v>0</v>
      </c>
      <c r="M145" s="121">
        <f t="shared" si="21"/>
        <v>0</v>
      </c>
      <c r="N145" s="152">
        <f t="shared" si="22"/>
        <v>0</v>
      </c>
      <c r="O145" s="153">
        <f t="shared" si="23"/>
        <v>0</v>
      </c>
    </row>
    <row r="146" spans="1:15" s="132" customFormat="1" ht="39.950000000000003" customHeight="1">
      <c r="A146" s="102"/>
      <c r="B146" s="105"/>
      <c r="C146" s="105"/>
      <c r="D146" s="105"/>
      <c r="E146" s="107"/>
      <c r="F146" s="111"/>
      <c r="G146" s="109"/>
      <c r="H146" s="118">
        <f t="shared" si="18"/>
        <v>0</v>
      </c>
      <c r="I146" s="119"/>
      <c r="J146" s="113">
        <f t="shared" si="19"/>
        <v>0</v>
      </c>
      <c r="K146" s="120"/>
      <c r="L146" s="113">
        <f t="shared" si="20"/>
        <v>0</v>
      </c>
      <c r="M146" s="121">
        <f t="shared" si="21"/>
        <v>0</v>
      </c>
      <c r="N146" s="152">
        <f t="shared" si="22"/>
        <v>0</v>
      </c>
      <c r="O146" s="153">
        <f t="shared" si="23"/>
        <v>0</v>
      </c>
    </row>
    <row r="147" spans="1:15" s="132" customFormat="1" ht="39.950000000000003" customHeight="1">
      <c r="A147" s="102"/>
      <c r="B147" s="105"/>
      <c r="C147" s="105"/>
      <c r="D147" s="105"/>
      <c r="E147" s="107"/>
      <c r="F147" s="111"/>
      <c r="G147" s="109"/>
      <c r="H147" s="118">
        <f t="shared" si="18"/>
        <v>0</v>
      </c>
      <c r="I147" s="119"/>
      <c r="J147" s="113">
        <f t="shared" si="19"/>
        <v>0</v>
      </c>
      <c r="K147" s="120"/>
      <c r="L147" s="113">
        <f t="shared" si="20"/>
        <v>0</v>
      </c>
      <c r="M147" s="121">
        <f t="shared" si="21"/>
        <v>0</v>
      </c>
      <c r="N147" s="152">
        <f t="shared" si="22"/>
        <v>0</v>
      </c>
      <c r="O147" s="153">
        <f t="shared" si="23"/>
        <v>0</v>
      </c>
    </row>
    <row r="148" spans="1:15" s="132" customFormat="1" ht="39.950000000000003" customHeight="1">
      <c r="A148" s="102"/>
      <c r="B148" s="105"/>
      <c r="C148" s="105"/>
      <c r="D148" s="105"/>
      <c r="E148" s="107"/>
      <c r="F148" s="111"/>
      <c r="G148" s="109"/>
      <c r="H148" s="118">
        <f t="shared" si="18"/>
        <v>0</v>
      </c>
      <c r="I148" s="119"/>
      <c r="J148" s="113">
        <f t="shared" si="19"/>
        <v>0</v>
      </c>
      <c r="K148" s="120"/>
      <c r="L148" s="113">
        <f t="shared" si="20"/>
        <v>0</v>
      </c>
      <c r="M148" s="121">
        <f t="shared" si="21"/>
        <v>0</v>
      </c>
      <c r="N148" s="152">
        <f t="shared" si="22"/>
        <v>0</v>
      </c>
      <c r="O148" s="153">
        <f t="shared" si="23"/>
        <v>0</v>
      </c>
    </row>
    <row r="149" spans="1:15" s="132" customFormat="1" ht="39.950000000000003" customHeight="1">
      <c r="A149" s="102"/>
      <c r="B149" s="105"/>
      <c r="C149" s="105"/>
      <c r="D149" s="105"/>
      <c r="E149" s="107"/>
      <c r="F149" s="111"/>
      <c r="G149" s="109"/>
      <c r="H149" s="118">
        <f t="shared" si="18"/>
        <v>0</v>
      </c>
      <c r="I149" s="119"/>
      <c r="J149" s="113">
        <f t="shared" si="19"/>
        <v>0</v>
      </c>
      <c r="K149" s="120"/>
      <c r="L149" s="113">
        <f t="shared" si="20"/>
        <v>0</v>
      </c>
      <c r="M149" s="121">
        <f t="shared" si="21"/>
        <v>0</v>
      </c>
      <c r="N149" s="152">
        <f t="shared" si="22"/>
        <v>0</v>
      </c>
      <c r="O149" s="153">
        <f t="shared" si="23"/>
        <v>0</v>
      </c>
    </row>
    <row r="150" spans="1:15" s="132" customFormat="1" ht="39.950000000000003" customHeight="1">
      <c r="A150" s="102"/>
      <c r="B150" s="105"/>
      <c r="C150" s="105"/>
      <c r="D150" s="105"/>
      <c r="E150" s="107"/>
      <c r="F150" s="111"/>
      <c r="G150" s="109"/>
      <c r="H150" s="118">
        <f t="shared" si="18"/>
        <v>0</v>
      </c>
      <c r="I150" s="119"/>
      <c r="J150" s="113">
        <f t="shared" si="19"/>
        <v>0</v>
      </c>
      <c r="K150" s="120"/>
      <c r="L150" s="113">
        <f t="shared" si="20"/>
        <v>0</v>
      </c>
      <c r="M150" s="121">
        <f t="shared" si="21"/>
        <v>0</v>
      </c>
      <c r="N150" s="152">
        <f t="shared" si="22"/>
        <v>0</v>
      </c>
      <c r="O150" s="153">
        <f t="shared" si="23"/>
        <v>0</v>
      </c>
    </row>
    <row r="151" spans="1:15" s="132" customFormat="1" ht="39.950000000000003" customHeight="1">
      <c r="A151" s="102"/>
      <c r="B151" s="105"/>
      <c r="C151" s="105"/>
      <c r="D151" s="105"/>
      <c r="E151" s="107"/>
      <c r="F151" s="111"/>
      <c r="G151" s="109"/>
      <c r="H151" s="118">
        <f t="shared" si="18"/>
        <v>0</v>
      </c>
      <c r="I151" s="119"/>
      <c r="J151" s="113">
        <f t="shared" si="19"/>
        <v>0</v>
      </c>
      <c r="K151" s="120"/>
      <c r="L151" s="113">
        <f t="shared" si="20"/>
        <v>0</v>
      </c>
      <c r="M151" s="121">
        <f t="shared" si="21"/>
        <v>0</v>
      </c>
      <c r="N151" s="152">
        <f t="shared" si="22"/>
        <v>0</v>
      </c>
      <c r="O151" s="153">
        <f t="shared" si="23"/>
        <v>0</v>
      </c>
    </row>
    <row r="152" spans="1:15" s="132" customFormat="1" ht="39.950000000000003" customHeight="1">
      <c r="A152" s="102"/>
      <c r="B152" s="105"/>
      <c r="C152" s="105"/>
      <c r="D152" s="105"/>
      <c r="E152" s="107"/>
      <c r="F152" s="111"/>
      <c r="G152" s="109"/>
      <c r="H152" s="118">
        <f t="shared" si="18"/>
        <v>0</v>
      </c>
      <c r="I152" s="119"/>
      <c r="J152" s="113">
        <f t="shared" si="19"/>
        <v>0</v>
      </c>
      <c r="K152" s="120"/>
      <c r="L152" s="113">
        <f t="shared" si="20"/>
        <v>0</v>
      </c>
      <c r="M152" s="121">
        <f t="shared" si="21"/>
        <v>0</v>
      </c>
      <c r="N152" s="152">
        <f t="shared" si="22"/>
        <v>0</v>
      </c>
      <c r="O152" s="153">
        <f t="shared" si="23"/>
        <v>0</v>
      </c>
    </row>
    <row r="153" spans="1:15" s="132" customFormat="1" ht="39.950000000000003" customHeight="1">
      <c r="A153" s="102"/>
      <c r="B153" s="105"/>
      <c r="C153" s="105"/>
      <c r="D153" s="105"/>
      <c r="E153" s="107"/>
      <c r="F153" s="111"/>
      <c r="G153" s="109"/>
      <c r="H153" s="118">
        <f t="shared" si="18"/>
        <v>0</v>
      </c>
      <c r="I153" s="119"/>
      <c r="J153" s="113">
        <f t="shared" si="19"/>
        <v>0</v>
      </c>
      <c r="K153" s="120"/>
      <c r="L153" s="113">
        <f t="shared" si="20"/>
        <v>0</v>
      </c>
      <c r="M153" s="121">
        <f t="shared" si="21"/>
        <v>0</v>
      </c>
      <c r="N153" s="152">
        <f t="shared" si="22"/>
        <v>0</v>
      </c>
      <c r="O153" s="153">
        <f t="shared" si="23"/>
        <v>0</v>
      </c>
    </row>
    <row r="154" spans="1:15" s="132" customFormat="1" ht="39.950000000000003" customHeight="1">
      <c r="A154" s="102"/>
      <c r="B154" s="105"/>
      <c r="C154" s="105"/>
      <c r="D154" s="105"/>
      <c r="E154" s="107"/>
      <c r="F154" s="111"/>
      <c r="G154" s="109"/>
      <c r="H154" s="118">
        <f t="shared" si="18"/>
        <v>0</v>
      </c>
      <c r="I154" s="119"/>
      <c r="J154" s="113">
        <f t="shared" si="19"/>
        <v>0</v>
      </c>
      <c r="K154" s="120"/>
      <c r="L154" s="113">
        <f t="shared" si="20"/>
        <v>0</v>
      </c>
      <c r="M154" s="121">
        <f t="shared" si="21"/>
        <v>0</v>
      </c>
      <c r="N154" s="152">
        <f t="shared" si="22"/>
        <v>0</v>
      </c>
      <c r="O154" s="153">
        <f t="shared" si="23"/>
        <v>0</v>
      </c>
    </row>
    <row r="155" spans="1:15" s="132" customFormat="1" ht="39.950000000000003" customHeight="1">
      <c r="A155" s="102"/>
      <c r="B155" s="105"/>
      <c r="C155" s="105"/>
      <c r="D155" s="105"/>
      <c r="E155" s="107"/>
      <c r="F155" s="111"/>
      <c r="G155" s="109"/>
      <c r="H155" s="118">
        <f t="shared" si="18"/>
        <v>0</v>
      </c>
      <c r="I155" s="119"/>
      <c r="J155" s="113">
        <f t="shared" si="19"/>
        <v>0</v>
      </c>
      <c r="K155" s="120"/>
      <c r="L155" s="113">
        <f t="shared" si="20"/>
        <v>0</v>
      </c>
      <c r="M155" s="121">
        <f t="shared" si="21"/>
        <v>0</v>
      </c>
      <c r="N155" s="152">
        <f t="shared" si="22"/>
        <v>0</v>
      </c>
      <c r="O155" s="153">
        <f t="shared" si="23"/>
        <v>0</v>
      </c>
    </row>
    <row r="156" spans="1:15" s="132" customFormat="1" ht="39.950000000000003" customHeight="1">
      <c r="A156" s="102"/>
      <c r="B156" s="105"/>
      <c r="C156" s="105"/>
      <c r="D156" s="105"/>
      <c r="E156" s="107"/>
      <c r="F156" s="111"/>
      <c r="G156" s="109"/>
      <c r="H156" s="118">
        <f t="shared" si="18"/>
        <v>0</v>
      </c>
      <c r="I156" s="119"/>
      <c r="J156" s="113">
        <f t="shared" si="19"/>
        <v>0</v>
      </c>
      <c r="K156" s="120"/>
      <c r="L156" s="113">
        <f t="shared" si="20"/>
        <v>0</v>
      </c>
      <c r="M156" s="121">
        <f t="shared" si="21"/>
        <v>0</v>
      </c>
      <c r="N156" s="152">
        <f t="shared" si="22"/>
        <v>0</v>
      </c>
      <c r="O156" s="153">
        <f t="shared" si="23"/>
        <v>0</v>
      </c>
    </row>
    <row r="157" spans="1:15" s="132" customFormat="1" ht="39.950000000000003" customHeight="1">
      <c r="A157" s="102"/>
      <c r="B157" s="105"/>
      <c r="C157" s="105"/>
      <c r="D157" s="105"/>
      <c r="E157" s="107"/>
      <c r="F157" s="111"/>
      <c r="G157" s="109"/>
      <c r="H157" s="118">
        <f t="shared" si="18"/>
        <v>0</v>
      </c>
      <c r="I157" s="119"/>
      <c r="J157" s="113">
        <f t="shared" si="19"/>
        <v>0</v>
      </c>
      <c r="K157" s="120"/>
      <c r="L157" s="113">
        <f t="shared" si="20"/>
        <v>0</v>
      </c>
      <c r="M157" s="121">
        <f t="shared" si="21"/>
        <v>0</v>
      </c>
      <c r="N157" s="152">
        <f t="shared" si="22"/>
        <v>0</v>
      </c>
      <c r="O157" s="153">
        <f t="shared" si="23"/>
        <v>0</v>
      </c>
    </row>
    <row r="158" spans="1:15" s="132" customFormat="1" ht="39.950000000000003" customHeight="1">
      <c r="A158" s="102"/>
      <c r="B158" s="105"/>
      <c r="C158" s="105"/>
      <c r="D158" s="105"/>
      <c r="E158" s="107"/>
      <c r="F158" s="111"/>
      <c r="G158" s="109"/>
      <c r="H158" s="118">
        <f t="shared" si="18"/>
        <v>0</v>
      </c>
      <c r="I158" s="119"/>
      <c r="J158" s="113">
        <f t="shared" si="19"/>
        <v>0</v>
      </c>
      <c r="K158" s="120"/>
      <c r="L158" s="113">
        <f t="shared" si="20"/>
        <v>0</v>
      </c>
      <c r="M158" s="121">
        <f t="shared" si="21"/>
        <v>0</v>
      </c>
      <c r="N158" s="152">
        <f t="shared" si="22"/>
        <v>0</v>
      </c>
      <c r="O158" s="153">
        <f t="shared" si="23"/>
        <v>0</v>
      </c>
    </row>
    <row r="159" spans="1:15" s="132" customFormat="1" ht="39.950000000000003" customHeight="1">
      <c r="A159" s="102"/>
      <c r="B159" s="105"/>
      <c r="C159" s="105"/>
      <c r="D159" s="105"/>
      <c r="E159" s="107"/>
      <c r="F159" s="111"/>
      <c r="G159" s="109"/>
      <c r="H159" s="118">
        <f t="shared" si="18"/>
        <v>0</v>
      </c>
      <c r="I159" s="119"/>
      <c r="J159" s="113">
        <f t="shared" si="19"/>
        <v>0</v>
      </c>
      <c r="K159" s="120"/>
      <c r="L159" s="113">
        <f t="shared" si="20"/>
        <v>0</v>
      </c>
      <c r="M159" s="121">
        <f t="shared" si="21"/>
        <v>0</v>
      </c>
      <c r="N159" s="152">
        <f t="shared" si="22"/>
        <v>0</v>
      </c>
      <c r="O159" s="153">
        <f t="shared" si="23"/>
        <v>0</v>
      </c>
    </row>
    <row r="160" spans="1:15" s="132" customFormat="1" ht="39.950000000000003" customHeight="1">
      <c r="A160" s="102"/>
      <c r="B160" s="105"/>
      <c r="C160" s="105"/>
      <c r="D160" s="105"/>
      <c r="E160" s="107"/>
      <c r="F160" s="111"/>
      <c r="G160" s="109"/>
      <c r="H160" s="118">
        <f t="shared" si="18"/>
        <v>0</v>
      </c>
      <c r="I160" s="119"/>
      <c r="J160" s="113">
        <f t="shared" si="19"/>
        <v>0</v>
      </c>
      <c r="K160" s="120"/>
      <c r="L160" s="113">
        <f t="shared" si="20"/>
        <v>0</v>
      </c>
      <c r="M160" s="121">
        <f t="shared" si="21"/>
        <v>0</v>
      </c>
      <c r="N160" s="152">
        <f t="shared" si="22"/>
        <v>0</v>
      </c>
      <c r="O160" s="153">
        <f t="shared" si="23"/>
        <v>0</v>
      </c>
    </row>
    <row r="161" spans="1:15" s="132" customFormat="1" ht="39.950000000000003" customHeight="1">
      <c r="A161" s="102"/>
      <c r="B161" s="105"/>
      <c r="C161" s="105"/>
      <c r="D161" s="105"/>
      <c r="E161" s="107"/>
      <c r="F161" s="111"/>
      <c r="G161" s="109"/>
      <c r="H161" s="118">
        <f t="shared" si="18"/>
        <v>0</v>
      </c>
      <c r="I161" s="119"/>
      <c r="J161" s="113">
        <f t="shared" si="19"/>
        <v>0</v>
      </c>
      <c r="K161" s="120"/>
      <c r="L161" s="113">
        <f t="shared" si="20"/>
        <v>0</v>
      </c>
      <c r="M161" s="121">
        <f t="shared" si="21"/>
        <v>0</v>
      </c>
      <c r="N161" s="152">
        <f t="shared" si="22"/>
        <v>0</v>
      </c>
      <c r="O161" s="153">
        <f t="shared" si="23"/>
        <v>0</v>
      </c>
    </row>
    <row r="162" spans="1:15" s="132" customFormat="1" ht="39.950000000000003" customHeight="1">
      <c r="A162" s="102"/>
      <c r="B162" s="105"/>
      <c r="C162" s="105"/>
      <c r="D162" s="105"/>
      <c r="E162" s="107"/>
      <c r="F162" s="111"/>
      <c r="G162" s="109"/>
      <c r="H162" s="118">
        <f t="shared" si="18"/>
        <v>0</v>
      </c>
      <c r="I162" s="119"/>
      <c r="J162" s="113">
        <f t="shared" si="19"/>
        <v>0</v>
      </c>
      <c r="K162" s="120"/>
      <c r="L162" s="113">
        <f t="shared" si="20"/>
        <v>0</v>
      </c>
      <c r="M162" s="121">
        <f t="shared" si="21"/>
        <v>0</v>
      </c>
      <c r="N162" s="152">
        <f t="shared" si="22"/>
        <v>0</v>
      </c>
      <c r="O162" s="153">
        <f t="shared" si="23"/>
        <v>0</v>
      </c>
    </row>
    <row r="163" spans="1:15" s="132" customFormat="1" ht="39.950000000000003" customHeight="1">
      <c r="A163" s="102"/>
      <c r="B163" s="105"/>
      <c r="C163" s="105"/>
      <c r="D163" s="105"/>
      <c r="E163" s="107"/>
      <c r="F163" s="111"/>
      <c r="G163" s="109"/>
      <c r="H163" s="118">
        <f t="shared" si="18"/>
        <v>0</v>
      </c>
      <c r="I163" s="119"/>
      <c r="J163" s="113">
        <f t="shared" si="19"/>
        <v>0</v>
      </c>
      <c r="K163" s="120"/>
      <c r="L163" s="113">
        <f t="shared" si="20"/>
        <v>0</v>
      </c>
      <c r="M163" s="121">
        <f t="shared" si="21"/>
        <v>0</v>
      </c>
      <c r="N163" s="152">
        <f t="shared" si="22"/>
        <v>0</v>
      </c>
      <c r="O163" s="153">
        <f t="shared" si="23"/>
        <v>0</v>
      </c>
    </row>
    <row r="164" spans="1:15" s="132" customFormat="1" ht="39.950000000000003" customHeight="1">
      <c r="A164" s="102"/>
      <c r="B164" s="105"/>
      <c r="C164" s="105"/>
      <c r="D164" s="105"/>
      <c r="E164" s="107"/>
      <c r="F164" s="111"/>
      <c r="G164" s="109"/>
      <c r="H164" s="118">
        <f t="shared" si="18"/>
        <v>0</v>
      </c>
      <c r="I164" s="119"/>
      <c r="J164" s="113">
        <f t="shared" si="19"/>
        <v>0</v>
      </c>
      <c r="K164" s="120"/>
      <c r="L164" s="113">
        <f t="shared" si="20"/>
        <v>0</v>
      </c>
      <c r="M164" s="121">
        <f t="shared" si="21"/>
        <v>0</v>
      </c>
      <c r="N164" s="152">
        <f t="shared" si="22"/>
        <v>0</v>
      </c>
      <c r="O164" s="153">
        <f t="shared" si="23"/>
        <v>0</v>
      </c>
    </row>
    <row r="165" spans="1:15" s="132" customFormat="1" ht="39.950000000000003" customHeight="1">
      <c r="A165" s="102"/>
      <c r="B165" s="105"/>
      <c r="C165" s="105"/>
      <c r="D165" s="105"/>
      <c r="E165" s="107"/>
      <c r="F165" s="111"/>
      <c r="G165" s="109"/>
      <c r="H165" s="118">
        <f t="shared" si="18"/>
        <v>0</v>
      </c>
      <c r="I165" s="119"/>
      <c r="J165" s="113">
        <f t="shared" si="19"/>
        <v>0</v>
      </c>
      <c r="K165" s="120"/>
      <c r="L165" s="113">
        <f t="shared" si="20"/>
        <v>0</v>
      </c>
      <c r="M165" s="121">
        <f t="shared" si="21"/>
        <v>0</v>
      </c>
      <c r="N165" s="152">
        <f t="shared" si="22"/>
        <v>0</v>
      </c>
      <c r="O165" s="153">
        <f t="shared" si="23"/>
        <v>0</v>
      </c>
    </row>
    <row r="166" spans="1:15" s="132" customFormat="1" ht="39.950000000000003" customHeight="1">
      <c r="A166" s="102"/>
      <c r="B166" s="105"/>
      <c r="C166" s="105"/>
      <c r="D166" s="105"/>
      <c r="E166" s="107"/>
      <c r="F166" s="111"/>
      <c r="G166" s="109"/>
      <c r="H166" s="118">
        <f t="shared" si="18"/>
        <v>0</v>
      </c>
      <c r="I166" s="119"/>
      <c r="J166" s="113">
        <f t="shared" si="19"/>
        <v>0</v>
      </c>
      <c r="K166" s="120"/>
      <c r="L166" s="113">
        <f t="shared" si="20"/>
        <v>0</v>
      </c>
      <c r="M166" s="121">
        <f t="shared" si="21"/>
        <v>0</v>
      </c>
      <c r="N166" s="152">
        <f t="shared" si="22"/>
        <v>0</v>
      </c>
      <c r="O166" s="153">
        <f t="shared" si="23"/>
        <v>0</v>
      </c>
    </row>
    <row r="167" spans="1:15" s="132" customFormat="1" ht="39.950000000000003" customHeight="1">
      <c r="A167" s="102"/>
      <c r="B167" s="105"/>
      <c r="C167" s="105"/>
      <c r="D167" s="105"/>
      <c r="E167" s="107"/>
      <c r="F167" s="111"/>
      <c r="G167" s="109"/>
      <c r="H167" s="118">
        <f t="shared" si="18"/>
        <v>0</v>
      </c>
      <c r="I167" s="119"/>
      <c r="J167" s="113">
        <f t="shared" si="19"/>
        <v>0</v>
      </c>
      <c r="K167" s="120"/>
      <c r="L167" s="113">
        <f t="shared" si="20"/>
        <v>0</v>
      </c>
      <c r="M167" s="121">
        <f t="shared" si="21"/>
        <v>0</v>
      </c>
      <c r="N167" s="152">
        <f t="shared" si="22"/>
        <v>0</v>
      </c>
      <c r="O167" s="153">
        <f t="shared" si="23"/>
        <v>0</v>
      </c>
    </row>
    <row r="168" spans="1:15" s="132" customFormat="1" ht="39.950000000000003" customHeight="1">
      <c r="A168" s="102"/>
      <c r="B168" s="105"/>
      <c r="C168" s="105"/>
      <c r="D168" s="105"/>
      <c r="E168" s="107"/>
      <c r="F168" s="111"/>
      <c r="G168" s="109"/>
      <c r="H168" s="118">
        <f t="shared" si="18"/>
        <v>0</v>
      </c>
      <c r="I168" s="119"/>
      <c r="J168" s="113">
        <f t="shared" si="19"/>
        <v>0</v>
      </c>
      <c r="K168" s="120"/>
      <c r="L168" s="113">
        <f t="shared" si="20"/>
        <v>0</v>
      </c>
      <c r="M168" s="121">
        <f t="shared" si="21"/>
        <v>0</v>
      </c>
      <c r="N168" s="152">
        <f t="shared" si="22"/>
        <v>0</v>
      </c>
      <c r="O168" s="153">
        <f t="shared" si="23"/>
        <v>0</v>
      </c>
    </row>
    <row r="169" spans="1:15" s="132" customFormat="1" ht="39.950000000000003" customHeight="1">
      <c r="A169" s="102"/>
      <c r="B169" s="105"/>
      <c r="C169" s="105"/>
      <c r="D169" s="105"/>
      <c r="E169" s="107"/>
      <c r="F169" s="111"/>
      <c r="G169" s="109"/>
      <c r="H169" s="118">
        <f t="shared" si="18"/>
        <v>0</v>
      </c>
      <c r="I169" s="119"/>
      <c r="J169" s="113">
        <f t="shared" si="19"/>
        <v>0</v>
      </c>
      <c r="K169" s="120"/>
      <c r="L169" s="113">
        <f t="shared" si="20"/>
        <v>0</v>
      </c>
      <c r="M169" s="121">
        <f t="shared" si="21"/>
        <v>0</v>
      </c>
      <c r="N169" s="152">
        <f t="shared" si="22"/>
        <v>0</v>
      </c>
      <c r="O169" s="153">
        <f t="shared" si="23"/>
        <v>0</v>
      </c>
    </row>
    <row r="170" spans="1:15" s="132" customFormat="1" ht="39.950000000000003" customHeight="1">
      <c r="A170" s="102"/>
      <c r="B170" s="105"/>
      <c r="C170" s="105"/>
      <c r="D170" s="105"/>
      <c r="E170" s="107"/>
      <c r="F170" s="111"/>
      <c r="G170" s="109"/>
      <c r="H170" s="118">
        <f t="shared" si="18"/>
        <v>0</v>
      </c>
      <c r="I170" s="119"/>
      <c r="J170" s="113">
        <f t="shared" si="19"/>
        <v>0</v>
      </c>
      <c r="K170" s="120"/>
      <c r="L170" s="113">
        <f t="shared" si="20"/>
        <v>0</v>
      </c>
      <c r="M170" s="121">
        <f t="shared" si="21"/>
        <v>0</v>
      </c>
      <c r="N170" s="152">
        <f t="shared" si="22"/>
        <v>0</v>
      </c>
      <c r="O170" s="153">
        <f t="shared" si="23"/>
        <v>0</v>
      </c>
    </row>
    <row r="171" spans="1:15" s="132" customFormat="1" ht="39.950000000000003" customHeight="1">
      <c r="A171" s="102"/>
      <c r="B171" s="105"/>
      <c r="C171" s="105"/>
      <c r="D171" s="105"/>
      <c r="E171" s="107"/>
      <c r="F171" s="111"/>
      <c r="G171" s="109"/>
      <c r="H171" s="118">
        <f t="shared" ref="H171:H212" si="24">ROUNDDOWN(F171*G171,0)</f>
        <v>0</v>
      </c>
      <c r="I171" s="119"/>
      <c r="J171" s="113">
        <f t="shared" ref="J171:J212" si="25">ROUNDDOWN(G171*I171,0)</f>
        <v>0</v>
      </c>
      <c r="K171" s="120"/>
      <c r="L171" s="113">
        <f t="shared" ref="L171:L212" si="26">ROUNDDOWN(G171*K171,0)</f>
        <v>0</v>
      </c>
      <c r="M171" s="121">
        <f t="shared" ref="M171:M212" si="27">I171+K171</f>
        <v>0</v>
      </c>
      <c r="N171" s="152">
        <f t="shared" ref="N171:N212" si="28">SUM(J171)+L171</f>
        <v>0</v>
      </c>
      <c r="O171" s="153">
        <f t="shared" ref="O171:O212" si="29">SUM(H171)-N171</f>
        <v>0</v>
      </c>
    </row>
    <row r="172" spans="1:15" s="132" customFormat="1" ht="39.950000000000003" customHeight="1">
      <c r="A172" s="102"/>
      <c r="B172" s="105"/>
      <c r="C172" s="105"/>
      <c r="D172" s="105"/>
      <c r="E172" s="107"/>
      <c r="F172" s="111"/>
      <c r="G172" s="109"/>
      <c r="H172" s="118">
        <f t="shared" si="24"/>
        <v>0</v>
      </c>
      <c r="I172" s="119"/>
      <c r="J172" s="113">
        <f t="shared" si="25"/>
        <v>0</v>
      </c>
      <c r="K172" s="120"/>
      <c r="L172" s="113">
        <f t="shared" si="26"/>
        <v>0</v>
      </c>
      <c r="M172" s="121">
        <f t="shared" si="27"/>
        <v>0</v>
      </c>
      <c r="N172" s="152">
        <f t="shared" si="28"/>
        <v>0</v>
      </c>
      <c r="O172" s="153">
        <f t="shared" si="29"/>
        <v>0</v>
      </c>
    </row>
    <row r="173" spans="1:15" s="132" customFormat="1" ht="39.950000000000003" customHeight="1">
      <c r="A173" s="102"/>
      <c r="B173" s="105"/>
      <c r="C173" s="105"/>
      <c r="D173" s="105"/>
      <c r="E173" s="107"/>
      <c r="F173" s="111"/>
      <c r="G173" s="109"/>
      <c r="H173" s="118">
        <f t="shared" si="24"/>
        <v>0</v>
      </c>
      <c r="I173" s="119"/>
      <c r="J173" s="113">
        <f t="shared" si="25"/>
        <v>0</v>
      </c>
      <c r="K173" s="120"/>
      <c r="L173" s="113">
        <f t="shared" si="26"/>
        <v>0</v>
      </c>
      <c r="M173" s="121">
        <f t="shared" si="27"/>
        <v>0</v>
      </c>
      <c r="N173" s="152">
        <f t="shared" si="28"/>
        <v>0</v>
      </c>
      <c r="O173" s="153">
        <f t="shared" si="29"/>
        <v>0</v>
      </c>
    </row>
    <row r="174" spans="1:15" s="132" customFormat="1" ht="39.950000000000003" customHeight="1">
      <c r="A174" s="102"/>
      <c r="B174" s="105"/>
      <c r="C174" s="105"/>
      <c r="D174" s="105"/>
      <c r="E174" s="107"/>
      <c r="F174" s="111"/>
      <c r="G174" s="109"/>
      <c r="H174" s="118">
        <f t="shared" si="24"/>
        <v>0</v>
      </c>
      <c r="I174" s="119"/>
      <c r="J174" s="113">
        <f t="shared" si="25"/>
        <v>0</v>
      </c>
      <c r="K174" s="120"/>
      <c r="L174" s="113">
        <f t="shared" si="26"/>
        <v>0</v>
      </c>
      <c r="M174" s="121">
        <f t="shared" si="27"/>
        <v>0</v>
      </c>
      <c r="N174" s="152">
        <f t="shared" si="28"/>
        <v>0</v>
      </c>
      <c r="O174" s="153">
        <f t="shared" si="29"/>
        <v>0</v>
      </c>
    </row>
    <row r="175" spans="1:15" s="132" customFormat="1" ht="39.950000000000003" customHeight="1">
      <c r="A175" s="102"/>
      <c r="B175" s="105"/>
      <c r="C175" s="105"/>
      <c r="D175" s="105"/>
      <c r="E175" s="107"/>
      <c r="F175" s="111"/>
      <c r="G175" s="109"/>
      <c r="H175" s="118">
        <f t="shared" si="24"/>
        <v>0</v>
      </c>
      <c r="I175" s="119"/>
      <c r="J175" s="113">
        <f t="shared" si="25"/>
        <v>0</v>
      </c>
      <c r="K175" s="120"/>
      <c r="L175" s="113">
        <f t="shared" si="26"/>
        <v>0</v>
      </c>
      <c r="M175" s="121">
        <f t="shared" si="27"/>
        <v>0</v>
      </c>
      <c r="N175" s="152">
        <f t="shared" si="28"/>
        <v>0</v>
      </c>
      <c r="O175" s="153">
        <f t="shared" si="29"/>
        <v>0</v>
      </c>
    </row>
    <row r="176" spans="1:15" s="132" customFormat="1" ht="39.950000000000003" customHeight="1">
      <c r="A176" s="102"/>
      <c r="B176" s="105"/>
      <c r="C176" s="105"/>
      <c r="D176" s="105"/>
      <c r="E176" s="107"/>
      <c r="F176" s="111"/>
      <c r="G176" s="109"/>
      <c r="H176" s="118">
        <f t="shared" si="24"/>
        <v>0</v>
      </c>
      <c r="I176" s="119"/>
      <c r="J176" s="113">
        <f t="shared" si="25"/>
        <v>0</v>
      </c>
      <c r="K176" s="120"/>
      <c r="L176" s="113">
        <f t="shared" si="26"/>
        <v>0</v>
      </c>
      <c r="M176" s="121">
        <f t="shared" si="27"/>
        <v>0</v>
      </c>
      <c r="N176" s="152">
        <f t="shared" si="28"/>
        <v>0</v>
      </c>
      <c r="O176" s="153">
        <f t="shared" si="29"/>
        <v>0</v>
      </c>
    </row>
    <row r="177" spans="1:15" s="132" customFormat="1" ht="39.950000000000003" customHeight="1">
      <c r="A177" s="102"/>
      <c r="B177" s="105"/>
      <c r="C177" s="105"/>
      <c r="D177" s="105"/>
      <c r="E177" s="107"/>
      <c r="F177" s="111"/>
      <c r="G177" s="109"/>
      <c r="H177" s="118">
        <f t="shared" si="24"/>
        <v>0</v>
      </c>
      <c r="I177" s="119"/>
      <c r="J177" s="113">
        <f t="shared" si="25"/>
        <v>0</v>
      </c>
      <c r="K177" s="120"/>
      <c r="L177" s="113">
        <f t="shared" si="26"/>
        <v>0</v>
      </c>
      <c r="M177" s="121">
        <f t="shared" si="27"/>
        <v>0</v>
      </c>
      <c r="N177" s="152">
        <f t="shared" si="28"/>
        <v>0</v>
      </c>
      <c r="O177" s="153">
        <f t="shared" si="29"/>
        <v>0</v>
      </c>
    </row>
    <row r="178" spans="1:15" s="132" customFormat="1" ht="39.950000000000003" customHeight="1">
      <c r="A178" s="102"/>
      <c r="B178" s="105"/>
      <c r="C178" s="105"/>
      <c r="D178" s="105"/>
      <c r="E178" s="107"/>
      <c r="F178" s="111"/>
      <c r="G178" s="109"/>
      <c r="H178" s="118">
        <f t="shared" si="24"/>
        <v>0</v>
      </c>
      <c r="I178" s="119"/>
      <c r="J178" s="113">
        <f t="shared" si="25"/>
        <v>0</v>
      </c>
      <c r="K178" s="120"/>
      <c r="L178" s="113">
        <f t="shared" si="26"/>
        <v>0</v>
      </c>
      <c r="M178" s="121">
        <f t="shared" si="27"/>
        <v>0</v>
      </c>
      <c r="N178" s="152">
        <f t="shared" si="28"/>
        <v>0</v>
      </c>
      <c r="O178" s="153">
        <f t="shared" si="29"/>
        <v>0</v>
      </c>
    </row>
    <row r="179" spans="1:15" s="132" customFormat="1" ht="39.950000000000003" customHeight="1">
      <c r="A179" s="102"/>
      <c r="B179" s="105"/>
      <c r="C179" s="105"/>
      <c r="D179" s="105"/>
      <c r="E179" s="107"/>
      <c r="F179" s="111"/>
      <c r="G179" s="109"/>
      <c r="H179" s="118">
        <f t="shared" si="24"/>
        <v>0</v>
      </c>
      <c r="I179" s="119"/>
      <c r="J179" s="113">
        <f t="shared" si="25"/>
        <v>0</v>
      </c>
      <c r="K179" s="120"/>
      <c r="L179" s="113">
        <f t="shared" si="26"/>
        <v>0</v>
      </c>
      <c r="M179" s="121">
        <f t="shared" si="27"/>
        <v>0</v>
      </c>
      <c r="N179" s="152">
        <f t="shared" si="28"/>
        <v>0</v>
      </c>
      <c r="O179" s="153">
        <f t="shared" si="29"/>
        <v>0</v>
      </c>
    </row>
    <row r="180" spans="1:15" s="132" customFormat="1" ht="39.950000000000003" customHeight="1">
      <c r="A180" s="102"/>
      <c r="B180" s="105"/>
      <c r="C180" s="105"/>
      <c r="D180" s="105"/>
      <c r="E180" s="107"/>
      <c r="F180" s="111"/>
      <c r="G180" s="109"/>
      <c r="H180" s="118">
        <f t="shared" si="24"/>
        <v>0</v>
      </c>
      <c r="I180" s="119"/>
      <c r="J180" s="113">
        <f t="shared" si="25"/>
        <v>0</v>
      </c>
      <c r="K180" s="120"/>
      <c r="L180" s="113">
        <f t="shared" si="26"/>
        <v>0</v>
      </c>
      <c r="M180" s="121">
        <f t="shared" si="27"/>
        <v>0</v>
      </c>
      <c r="N180" s="152">
        <f t="shared" si="28"/>
        <v>0</v>
      </c>
      <c r="O180" s="153">
        <f t="shared" si="29"/>
        <v>0</v>
      </c>
    </row>
    <row r="181" spans="1:15" s="132" customFormat="1" ht="39.950000000000003" customHeight="1">
      <c r="A181" s="102"/>
      <c r="B181" s="105"/>
      <c r="C181" s="105"/>
      <c r="D181" s="105"/>
      <c r="E181" s="107"/>
      <c r="F181" s="111"/>
      <c r="G181" s="109"/>
      <c r="H181" s="118">
        <f t="shared" si="24"/>
        <v>0</v>
      </c>
      <c r="I181" s="119"/>
      <c r="J181" s="113">
        <f t="shared" si="25"/>
        <v>0</v>
      </c>
      <c r="K181" s="120"/>
      <c r="L181" s="113">
        <f t="shared" si="26"/>
        <v>0</v>
      </c>
      <c r="M181" s="121">
        <f t="shared" si="27"/>
        <v>0</v>
      </c>
      <c r="N181" s="152">
        <f t="shared" si="28"/>
        <v>0</v>
      </c>
      <c r="O181" s="153">
        <f t="shared" si="29"/>
        <v>0</v>
      </c>
    </row>
    <row r="182" spans="1:15" s="132" customFormat="1" ht="39.950000000000003" customHeight="1">
      <c r="A182" s="102"/>
      <c r="B182" s="105"/>
      <c r="C182" s="105"/>
      <c r="D182" s="105"/>
      <c r="E182" s="107"/>
      <c r="F182" s="111"/>
      <c r="G182" s="109"/>
      <c r="H182" s="118">
        <f t="shared" si="24"/>
        <v>0</v>
      </c>
      <c r="I182" s="119"/>
      <c r="J182" s="113">
        <f t="shared" si="25"/>
        <v>0</v>
      </c>
      <c r="K182" s="120"/>
      <c r="L182" s="113">
        <f t="shared" si="26"/>
        <v>0</v>
      </c>
      <c r="M182" s="121">
        <f t="shared" si="27"/>
        <v>0</v>
      </c>
      <c r="N182" s="152">
        <f t="shared" si="28"/>
        <v>0</v>
      </c>
      <c r="O182" s="153">
        <f t="shared" si="29"/>
        <v>0</v>
      </c>
    </row>
    <row r="183" spans="1:15" s="132" customFormat="1" ht="39.950000000000003" customHeight="1">
      <c r="A183" s="102"/>
      <c r="B183" s="105"/>
      <c r="C183" s="105"/>
      <c r="D183" s="105"/>
      <c r="E183" s="107"/>
      <c r="F183" s="111"/>
      <c r="G183" s="109"/>
      <c r="H183" s="118">
        <f t="shared" si="24"/>
        <v>0</v>
      </c>
      <c r="I183" s="119"/>
      <c r="J183" s="113">
        <f t="shared" si="25"/>
        <v>0</v>
      </c>
      <c r="K183" s="120"/>
      <c r="L183" s="113">
        <f t="shared" si="26"/>
        <v>0</v>
      </c>
      <c r="M183" s="121">
        <f t="shared" si="27"/>
        <v>0</v>
      </c>
      <c r="N183" s="152">
        <f t="shared" si="28"/>
        <v>0</v>
      </c>
      <c r="O183" s="153">
        <f t="shared" si="29"/>
        <v>0</v>
      </c>
    </row>
    <row r="184" spans="1:15" s="132" customFormat="1" ht="39.950000000000003" customHeight="1">
      <c r="A184" s="102"/>
      <c r="B184" s="105"/>
      <c r="C184" s="105"/>
      <c r="D184" s="105"/>
      <c r="E184" s="107"/>
      <c r="F184" s="111"/>
      <c r="G184" s="109"/>
      <c r="H184" s="118">
        <f t="shared" si="24"/>
        <v>0</v>
      </c>
      <c r="I184" s="119"/>
      <c r="J184" s="113">
        <f t="shared" si="25"/>
        <v>0</v>
      </c>
      <c r="K184" s="120"/>
      <c r="L184" s="113">
        <f t="shared" si="26"/>
        <v>0</v>
      </c>
      <c r="M184" s="121">
        <f t="shared" si="27"/>
        <v>0</v>
      </c>
      <c r="N184" s="152">
        <f t="shared" si="28"/>
        <v>0</v>
      </c>
      <c r="O184" s="153">
        <f t="shared" si="29"/>
        <v>0</v>
      </c>
    </row>
    <row r="185" spans="1:15" s="132" customFormat="1" ht="39.950000000000003" customHeight="1">
      <c r="A185" s="102"/>
      <c r="B185" s="105"/>
      <c r="C185" s="105"/>
      <c r="D185" s="105"/>
      <c r="E185" s="107"/>
      <c r="F185" s="111"/>
      <c r="G185" s="109"/>
      <c r="H185" s="118">
        <f t="shared" si="24"/>
        <v>0</v>
      </c>
      <c r="I185" s="119"/>
      <c r="J185" s="113">
        <f t="shared" si="25"/>
        <v>0</v>
      </c>
      <c r="K185" s="120"/>
      <c r="L185" s="113">
        <f t="shared" si="26"/>
        <v>0</v>
      </c>
      <c r="M185" s="121">
        <f t="shared" si="27"/>
        <v>0</v>
      </c>
      <c r="N185" s="152">
        <f t="shared" si="28"/>
        <v>0</v>
      </c>
      <c r="O185" s="153">
        <f t="shared" si="29"/>
        <v>0</v>
      </c>
    </row>
    <row r="186" spans="1:15" s="132" customFormat="1" ht="39.950000000000003" customHeight="1">
      <c r="A186" s="102"/>
      <c r="B186" s="105"/>
      <c r="C186" s="105"/>
      <c r="D186" s="105"/>
      <c r="E186" s="107"/>
      <c r="F186" s="111"/>
      <c r="G186" s="109"/>
      <c r="H186" s="118">
        <f t="shared" si="24"/>
        <v>0</v>
      </c>
      <c r="I186" s="119"/>
      <c r="J186" s="113">
        <f t="shared" si="25"/>
        <v>0</v>
      </c>
      <c r="K186" s="120"/>
      <c r="L186" s="113">
        <f t="shared" si="26"/>
        <v>0</v>
      </c>
      <c r="M186" s="121">
        <f t="shared" si="27"/>
        <v>0</v>
      </c>
      <c r="N186" s="152">
        <f t="shared" si="28"/>
        <v>0</v>
      </c>
      <c r="O186" s="153">
        <f t="shared" si="29"/>
        <v>0</v>
      </c>
    </row>
    <row r="187" spans="1:15" s="132" customFormat="1" ht="39.950000000000003" customHeight="1">
      <c r="A187" s="102"/>
      <c r="B187" s="105"/>
      <c r="C187" s="105"/>
      <c r="D187" s="105"/>
      <c r="E187" s="107"/>
      <c r="F187" s="111"/>
      <c r="G187" s="109"/>
      <c r="H187" s="118">
        <f t="shared" si="24"/>
        <v>0</v>
      </c>
      <c r="I187" s="119"/>
      <c r="J187" s="113">
        <f t="shared" si="25"/>
        <v>0</v>
      </c>
      <c r="K187" s="120"/>
      <c r="L187" s="113">
        <f t="shared" si="26"/>
        <v>0</v>
      </c>
      <c r="M187" s="121">
        <f t="shared" si="27"/>
        <v>0</v>
      </c>
      <c r="N187" s="152">
        <f t="shared" si="28"/>
        <v>0</v>
      </c>
      <c r="O187" s="153">
        <f t="shared" si="29"/>
        <v>0</v>
      </c>
    </row>
    <row r="188" spans="1:15" s="132" customFormat="1" ht="39.950000000000003" customHeight="1">
      <c r="A188" s="102"/>
      <c r="B188" s="105"/>
      <c r="C188" s="105"/>
      <c r="D188" s="105"/>
      <c r="E188" s="107"/>
      <c r="F188" s="111"/>
      <c r="G188" s="109"/>
      <c r="H188" s="118">
        <f t="shared" si="24"/>
        <v>0</v>
      </c>
      <c r="I188" s="119"/>
      <c r="J188" s="113">
        <f t="shared" si="25"/>
        <v>0</v>
      </c>
      <c r="K188" s="120"/>
      <c r="L188" s="113">
        <f t="shared" si="26"/>
        <v>0</v>
      </c>
      <c r="M188" s="121">
        <f t="shared" si="27"/>
        <v>0</v>
      </c>
      <c r="N188" s="152">
        <f t="shared" si="28"/>
        <v>0</v>
      </c>
      <c r="O188" s="153">
        <f t="shared" si="29"/>
        <v>0</v>
      </c>
    </row>
    <row r="189" spans="1:15" s="132" customFormat="1" ht="39.950000000000003" customHeight="1">
      <c r="A189" s="102"/>
      <c r="B189" s="105"/>
      <c r="C189" s="105"/>
      <c r="D189" s="105"/>
      <c r="E189" s="107"/>
      <c r="F189" s="111"/>
      <c r="G189" s="109"/>
      <c r="H189" s="118">
        <f t="shared" si="24"/>
        <v>0</v>
      </c>
      <c r="I189" s="119"/>
      <c r="J189" s="113">
        <f t="shared" si="25"/>
        <v>0</v>
      </c>
      <c r="K189" s="120"/>
      <c r="L189" s="113">
        <f t="shared" si="26"/>
        <v>0</v>
      </c>
      <c r="M189" s="121">
        <f t="shared" si="27"/>
        <v>0</v>
      </c>
      <c r="N189" s="152">
        <f t="shared" si="28"/>
        <v>0</v>
      </c>
      <c r="O189" s="153">
        <f t="shared" si="29"/>
        <v>0</v>
      </c>
    </row>
    <row r="190" spans="1:15" s="132" customFormat="1" ht="39.950000000000003" customHeight="1">
      <c r="A190" s="102"/>
      <c r="B190" s="105"/>
      <c r="C190" s="105"/>
      <c r="D190" s="105"/>
      <c r="E190" s="107"/>
      <c r="F190" s="111"/>
      <c r="G190" s="109"/>
      <c r="H190" s="118">
        <f t="shared" si="24"/>
        <v>0</v>
      </c>
      <c r="I190" s="119"/>
      <c r="J190" s="113">
        <f t="shared" si="25"/>
        <v>0</v>
      </c>
      <c r="K190" s="120"/>
      <c r="L190" s="113">
        <f t="shared" si="26"/>
        <v>0</v>
      </c>
      <c r="M190" s="121">
        <f t="shared" si="27"/>
        <v>0</v>
      </c>
      <c r="N190" s="152">
        <f t="shared" si="28"/>
        <v>0</v>
      </c>
      <c r="O190" s="153">
        <f t="shared" si="29"/>
        <v>0</v>
      </c>
    </row>
    <row r="191" spans="1:15" s="132" customFormat="1" ht="39.950000000000003" customHeight="1">
      <c r="A191" s="102"/>
      <c r="B191" s="105"/>
      <c r="C191" s="105"/>
      <c r="D191" s="105"/>
      <c r="E191" s="107"/>
      <c r="F191" s="111"/>
      <c r="G191" s="109"/>
      <c r="H191" s="118">
        <f t="shared" si="24"/>
        <v>0</v>
      </c>
      <c r="I191" s="119"/>
      <c r="J191" s="113">
        <f t="shared" si="25"/>
        <v>0</v>
      </c>
      <c r="K191" s="120"/>
      <c r="L191" s="113">
        <f t="shared" si="26"/>
        <v>0</v>
      </c>
      <c r="M191" s="121">
        <f t="shared" si="27"/>
        <v>0</v>
      </c>
      <c r="N191" s="152">
        <f t="shared" si="28"/>
        <v>0</v>
      </c>
      <c r="O191" s="153">
        <f t="shared" si="29"/>
        <v>0</v>
      </c>
    </row>
    <row r="192" spans="1:15" s="132" customFormat="1" ht="39.950000000000003" customHeight="1">
      <c r="A192" s="102"/>
      <c r="B192" s="105"/>
      <c r="C192" s="105"/>
      <c r="D192" s="105"/>
      <c r="E192" s="107"/>
      <c r="F192" s="111"/>
      <c r="G192" s="109"/>
      <c r="H192" s="118">
        <f t="shared" si="24"/>
        <v>0</v>
      </c>
      <c r="I192" s="119"/>
      <c r="J192" s="113">
        <f t="shared" si="25"/>
        <v>0</v>
      </c>
      <c r="K192" s="120"/>
      <c r="L192" s="113">
        <f t="shared" si="26"/>
        <v>0</v>
      </c>
      <c r="M192" s="121">
        <f t="shared" si="27"/>
        <v>0</v>
      </c>
      <c r="N192" s="152">
        <f t="shared" si="28"/>
        <v>0</v>
      </c>
      <c r="O192" s="153">
        <f t="shared" si="29"/>
        <v>0</v>
      </c>
    </row>
    <row r="193" spans="1:15" s="132" customFormat="1" ht="39.950000000000003" customHeight="1">
      <c r="A193" s="102"/>
      <c r="B193" s="105"/>
      <c r="C193" s="105"/>
      <c r="D193" s="105"/>
      <c r="E193" s="107"/>
      <c r="F193" s="111"/>
      <c r="G193" s="109"/>
      <c r="H193" s="118">
        <f t="shared" si="24"/>
        <v>0</v>
      </c>
      <c r="I193" s="119"/>
      <c r="J193" s="113">
        <f t="shared" si="25"/>
        <v>0</v>
      </c>
      <c r="K193" s="120"/>
      <c r="L193" s="113">
        <f t="shared" si="26"/>
        <v>0</v>
      </c>
      <c r="M193" s="121">
        <f t="shared" si="27"/>
        <v>0</v>
      </c>
      <c r="N193" s="152">
        <f t="shared" si="28"/>
        <v>0</v>
      </c>
      <c r="O193" s="153">
        <f t="shared" si="29"/>
        <v>0</v>
      </c>
    </row>
    <row r="194" spans="1:15" s="132" customFormat="1" ht="39.950000000000003" customHeight="1">
      <c r="A194" s="102"/>
      <c r="B194" s="105"/>
      <c r="C194" s="105"/>
      <c r="D194" s="105"/>
      <c r="E194" s="107"/>
      <c r="F194" s="111"/>
      <c r="G194" s="109"/>
      <c r="H194" s="118">
        <f t="shared" si="24"/>
        <v>0</v>
      </c>
      <c r="I194" s="119"/>
      <c r="J194" s="113">
        <f t="shared" si="25"/>
        <v>0</v>
      </c>
      <c r="K194" s="120"/>
      <c r="L194" s="113">
        <f t="shared" si="26"/>
        <v>0</v>
      </c>
      <c r="M194" s="121">
        <f t="shared" si="27"/>
        <v>0</v>
      </c>
      <c r="N194" s="152">
        <f t="shared" si="28"/>
        <v>0</v>
      </c>
      <c r="O194" s="153">
        <f t="shared" si="29"/>
        <v>0</v>
      </c>
    </row>
    <row r="195" spans="1:15" s="132" customFormat="1" ht="39.950000000000003" customHeight="1">
      <c r="A195" s="102"/>
      <c r="B195" s="105"/>
      <c r="C195" s="105"/>
      <c r="D195" s="105"/>
      <c r="E195" s="107"/>
      <c r="F195" s="111"/>
      <c r="G195" s="109"/>
      <c r="H195" s="118">
        <f t="shared" si="24"/>
        <v>0</v>
      </c>
      <c r="I195" s="119"/>
      <c r="J195" s="113">
        <f t="shared" si="25"/>
        <v>0</v>
      </c>
      <c r="K195" s="120"/>
      <c r="L195" s="113">
        <f t="shared" si="26"/>
        <v>0</v>
      </c>
      <c r="M195" s="121">
        <f t="shared" si="27"/>
        <v>0</v>
      </c>
      <c r="N195" s="152">
        <f t="shared" si="28"/>
        <v>0</v>
      </c>
      <c r="O195" s="153">
        <f t="shared" si="29"/>
        <v>0</v>
      </c>
    </row>
    <row r="196" spans="1:15" s="132" customFormat="1" ht="39.950000000000003" customHeight="1">
      <c r="A196" s="102"/>
      <c r="B196" s="105"/>
      <c r="C196" s="105"/>
      <c r="D196" s="105"/>
      <c r="E196" s="107"/>
      <c r="F196" s="111"/>
      <c r="G196" s="109"/>
      <c r="H196" s="118">
        <f t="shared" si="24"/>
        <v>0</v>
      </c>
      <c r="I196" s="119"/>
      <c r="J196" s="113">
        <f t="shared" si="25"/>
        <v>0</v>
      </c>
      <c r="K196" s="120"/>
      <c r="L196" s="113">
        <f t="shared" si="26"/>
        <v>0</v>
      </c>
      <c r="M196" s="121">
        <f t="shared" si="27"/>
        <v>0</v>
      </c>
      <c r="N196" s="152">
        <f t="shared" si="28"/>
        <v>0</v>
      </c>
      <c r="O196" s="153">
        <f t="shared" si="29"/>
        <v>0</v>
      </c>
    </row>
    <row r="197" spans="1:15" s="132" customFormat="1" ht="39.950000000000003" customHeight="1">
      <c r="A197" s="102"/>
      <c r="B197" s="105"/>
      <c r="C197" s="105"/>
      <c r="D197" s="105"/>
      <c r="E197" s="107"/>
      <c r="F197" s="111"/>
      <c r="G197" s="109"/>
      <c r="H197" s="118">
        <f t="shared" si="24"/>
        <v>0</v>
      </c>
      <c r="I197" s="119"/>
      <c r="J197" s="113">
        <f t="shared" si="25"/>
        <v>0</v>
      </c>
      <c r="K197" s="120"/>
      <c r="L197" s="113">
        <f t="shared" si="26"/>
        <v>0</v>
      </c>
      <c r="M197" s="121">
        <f t="shared" si="27"/>
        <v>0</v>
      </c>
      <c r="N197" s="152">
        <f t="shared" si="28"/>
        <v>0</v>
      </c>
      <c r="O197" s="153">
        <f t="shared" si="29"/>
        <v>0</v>
      </c>
    </row>
    <row r="198" spans="1:15" s="132" customFormat="1" ht="39.950000000000003" customHeight="1">
      <c r="A198" s="102"/>
      <c r="B198" s="105"/>
      <c r="C198" s="105"/>
      <c r="D198" s="105"/>
      <c r="E198" s="107"/>
      <c r="F198" s="111"/>
      <c r="G198" s="109"/>
      <c r="H198" s="118">
        <f t="shared" si="24"/>
        <v>0</v>
      </c>
      <c r="I198" s="119"/>
      <c r="J198" s="113">
        <f t="shared" si="25"/>
        <v>0</v>
      </c>
      <c r="K198" s="120"/>
      <c r="L198" s="113">
        <f t="shared" si="26"/>
        <v>0</v>
      </c>
      <c r="M198" s="121">
        <f t="shared" si="27"/>
        <v>0</v>
      </c>
      <c r="N198" s="152">
        <f t="shared" si="28"/>
        <v>0</v>
      </c>
      <c r="O198" s="153">
        <f t="shared" si="29"/>
        <v>0</v>
      </c>
    </row>
    <row r="199" spans="1:15" s="132" customFormat="1" ht="39.950000000000003" customHeight="1">
      <c r="A199" s="102"/>
      <c r="B199" s="105"/>
      <c r="C199" s="105"/>
      <c r="D199" s="105"/>
      <c r="E199" s="107"/>
      <c r="F199" s="111"/>
      <c r="G199" s="109"/>
      <c r="H199" s="118">
        <f t="shared" si="24"/>
        <v>0</v>
      </c>
      <c r="I199" s="119"/>
      <c r="J199" s="113">
        <f t="shared" si="25"/>
        <v>0</v>
      </c>
      <c r="K199" s="120"/>
      <c r="L199" s="113">
        <f t="shared" si="26"/>
        <v>0</v>
      </c>
      <c r="M199" s="121">
        <f t="shared" si="27"/>
        <v>0</v>
      </c>
      <c r="N199" s="152">
        <f t="shared" si="28"/>
        <v>0</v>
      </c>
      <c r="O199" s="153">
        <f t="shared" si="29"/>
        <v>0</v>
      </c>
    </row>
    <row r="200" spans="1:15" s="132" customFormat="1" ht="39.950000000000003" customHeight="1">
      <c r="A200" s="102"/>
      <c r="B200" s="105"/>
      <c r="C200" s="105"/>
      <c r="D200" s="105"/>
      <c r="E200" s="107"/>
      <c r="F200" s="111"/>
      <c r="G200" s="109"/>
      <c r="H200" s="118">
        <f t="shared" si="24"/>
        <v>0</v>
      </c>
      <c r="I200" s="119"/>
      <c r="J200" s="113">
        <f t="shared" si="25"/>
        <v>0</v>
      </c>
      <c r="K200" s="120"/>
      <c r="L200" s="113">
        <f t="shared" si="26"/>
        <v>0</v>
      </c>
      <c r="M200" s="121">
        <f t="shared" si="27"/>
        <v>0</v>
      </c>
      <c r="N200" s="152">
        <f t="shared" si="28"/>
        <v>0</v>
      </c>
      <c r="O200" s="153">
        <f t="shared" si="29"/>
        <v>0</v>
      </c>
    </row>
    <row r="201" spans="1:15" s="132" customFormat="1" ht="39.950000000000003" customHeight="1">
      <c r="A201" s="102"/>
      <c r="B201" s="105"/>
      <c r="C201" s="105"/>
      <c r="D201" s="105"/>
      <c r="E201" s="107"/>
      <c r="F201" s="111"/>
      <c r="G201" s="109"/>
      <c r="H201" s="118">
        <f t="shared" si="24"/>
        <v>0</v>
      </c>
      <c r="I201" s="119"/>
      <c r="J201" s="113">
        <f t="shared" si="25"/>
        <v>0</v>
      </c>
      <c r="K201" s="120"/>
      <c r="L201" s="113">
        <f t="shared" si="26"/>
        <v>0</v>
      </c>
      <c r="M201" s="121">
        <f t="shared" si="27"/>
        <v>0</v>
      </c>
      <c r="N201" s="152">
        <f t="shared" si="28"/>
        <v>0</v>
      </c>
      <c r="O201" s="153">
        <f t="shared" si="29"/>
        <v>0</v>
      </c>
    </row>
    <row r="202" spans="1:15" s="132" customFormat="1" ht="39.950000000000003" customHeight="1">
      <c r="A202" s="102"/>
      <c r="B202" s="105"/>
      <c r="C202" s="105"/>
      <c r="D202" s="105"/>
      <c r="E202" s="107"/>
      <c r="F202" s="111"/>
      <c r="G202" s="109"/>
      <c r="H202" s="118">
        <f t="shared" si="24"/>
        <v>0</v>
      </c>
      <c r="I202" s="119"/>
      <c r="J202" s="113">
        <f t="shared" si="25"/>
        <v>0</v>
      </c>
      <c r="K202" s="120"/>
      <c r="L202" s="113">
        <f t="shared" si="26"/>
        <v>0</v>
      </c>
      <c r="M202" s="121">
        <f t="shared" si="27"/>
        <v>0</v>
      </c>
      <c r="N202" s="152">
        <f t="shared" si="28"/>
        <v>0</v>
      </c>
      <c r="O202" s="153">
        <f t="shared" si="29"/>
        <v>0</v>
      </c>
    </row>
    <row r="203" spans="1:15" s="132" customFormat="1" ht="39.950000000000003" customHeight="1">
      <c r="A203" s="102"/>
      <c r="B203" s="105"/>
      <c r="C203" s="105"/>
      <c r="D203" s="105"/>
      <c r="E203" s="107"/>
      <c r="F203" s="111"/>
      <c r="G203" s="109"/>
      <c r="H203" s="118">
        <f t="shared" si="24"/>
        <v>0</v>
      </c>
      <c r="I203" s="119"/>
      <c r="J203" s="113">
        <f t="shared" si="25"/>
        <v>0</v>
      </c>
      <c r="K203" s="120"/>
      <c r="L203" s="113">
        <f t="shared" si="26"/>
        <v>0</v>
      </c>
      <c r="M203" s="121">
        <f t="shared" si="27"/>
        <v>0</v>
      </c>
      <c r="N203" s="152">
        <f t="shared" si="28"/>
        <v>0</v>
      </c>
      <c r="O203" s="153">
        <f t="shared" si="29"/>
        <v>0</v>
      </c>
    </row>
    <row r="204" spans="1:15" s="132" customFormat="1" ht="39.950000000000003" customHeight="1">
      <c r="A204" s="102"/>
      <c r="B204" s="105"/>
      <c r="C204" s="105"/>
      <c r="D204" s="105"/>
      <c r="E204" s="107"/>
      <c r="F204" s="111"/>
      <c r="G204" s="109"/>
      <c r="H204" s="118">
        <f t="shared" si="24"/>
        <v>0</v>
      </c>
      <c r="I204" s="119"/>
      <c r="J204" s="113">
        <f t="shared" si="25"/>
        <v>0</v>
      </c>
      <c r="K204" s="120"/>
      <c r="L204" s="113">
        <f t="shared" si="26"/>
        <v>0</v>
      </c>
      <c r="M204" s="121">
        <f t="shared" si="27"/>
        <v>0</v>
      </c>
      <c r="N204" s="152">
        <f t="shared" si="28"/>
        <v>0</v>
      </c>
      <c r="O204" s="153">
        <f t="shared" si="29"/>
        <v>0</v>
      </c>
    </row>
    <row r="205" spans="1:15" s="132" customFormat="1" ht="39.950000000000003" customHeight="1">
      <c r="A205" s="102"/>
      <c r="B205" s="105"/>
      <c r="C205" s="105"/>
      <c r="D205" s="105"/>
      <c r="E205" s="107"/>
      <c r="F205" s="111"/>
      <c r="G205" s="109"/>
      <c r="H205" s="118">
        <f t="shared" si="24"/>
        <v>0</v>
      </c>
      <c r="I205" s="119"/>
      <c r="J205" s="113">
        <f t="shared" si="25"/>
        <v>0</v>
      </c>
      <c r="K205" s="120"/>
      <c r="L205" s="113">
        <f t="shared" si="26"/>
        <v>0</v>
      </c>
      <c r="M205" s="121">
        <f t="shared" si="27"/>
        <v>0</v>
      </c>
      <c r="N205" s="152">
        <f t="shared" si="28"/>
        <v>0</v>
      </c>
      <c r="O205" s="153">
        <f t="shared" si="29"/>
        <v>0</v>
      </c>
    </row>
    <row r="206" spans="1:15" s="132" customFormat="1" ht="39.950000000000003" customHeight="1">
      <c r="A206" s="102"/>
      <c r="B206" s="105"/>
      <c r="C206" s="105"/>
      <c r="D206" s="105"/>
      <c r="E206" s="107"/>
      <c r="F206" s="111"/>
      <c r="G206" s="109"/>
      <c r="H206" s="118">
        <f t="shared" si="24"/>
        <v>0</v>
      </c>
      <c r="I206" s="119"/>
      <c r="J206" s="113">
        <f t="shared" si="25"/>
        <v>0</v>
      </c>
      <c r="K206" s="120"/>
      <c r="L206" s="113">
        <f t="shared" si="26"/>
        <v>0</v>
      </c>
      <c r="M206" s="121">
        <f t="shared" si="27"/>
        <v>0</v>
      </c>
      <c r="N206" s="152">
        <f t="shared" si="28"/>
        <v>0</v>
      </c>
      <c r="O206" s="153">
        <f t="shared" si="29"/>
        <v>0</v>
      </c>
    </row>
    <row r="207" spans="1:15" s="132" customFormat="1" ht="39.950000000000003" customHeight="1">
      <c r="A207" s="102"/>
      <c r="B207" s="105"/>
      <c r="C207" s="105"/>
      <c r="D207" s="105"/>
      <c r="E207" s="107"/>
      <c r="F207" s="111"/>
      <c r="G207" s="109"/>
      <c r="H207" s="118">
        <f t="shared" si="24"/>
        <v>0</v>
      </c>
      <c r="I207" s="119"/>
      <c r="J207" s="113">
        <f t="shared" si="25"/>
        <v>0</v>
      </c>
      <c r="K207" s="120"/>
      <c r="L207" s="113">
        <f t="shared" si="26"/>
        <v>0</v>
      </c>
      <c r="M207" s="121">
        <f t="shared" si="27"/>
        <v>0</v>
      </c>
      <c r="N207" s="152">
        <f t="shared" si="28"/>
        <v>0</v>
      </c>
      <c r="O207" s="153">
        <f t="shared" si="29"/>
        <v>0</v>
      </c>
    </row>
    <row r="208" spans="1:15" s="132" customFormat="1" ht="39.950000000000003" customHeight="1">
      <c r="A208" s="102"/>
      <c r="B208" s="105"/>
      <c r="C208" s="105"/>
      <c r="D208" s="105"/>
      <c r="E208" s="107"/>
      <c r="F208" s="111"/>
      <c r="G208" s="109"/>
      <c r="H208" s="118">
        <f t="shared" si="24"/>
        <v>0</v>
      </c>
      <c r="I208" s="119"/>
      <c r="J208" s="113">
        <f t="shared" si="25"/>
        <v>0</v>
      </c>
      <c r="K208" s="120"/>
      <c r="L208" s="113">
        <f t="shared" si="26"/>
        <v>0</v>
      </c>
      <c r="M208" s="121">
        <f t="shared" si="27"/>
        <v>0</v>
      </c>
      <c r="N208" s="152">
        <f t="shared" si="28"/>
        <v>0</v>
      </c>
      <c r="O208" s="153">
        <f t="shared" si="29"/>
        <v>0</v>
      </c>
    </row>
    <row r="209" spans="1:15" s="132" customFormat="1" ht="39.950000000000003" customHeight="1">
      <c r="A209" s="102"/>
      <c r="B209" s="105"/>
      <c r="C209" s="105"/>
      <c r="D209" s="105"/>
      <c r="E209" s="107"/>
      <c r="F209" s="111"/>
      <c r="G209" s="109"/>
      <c r="H209" s="118">
        <f t="shared" si="24"/>
        <v>0</v>
      </c>
      <c r="I209" s="119"/>
      <c r="J209" s="113">
        <f t="shared" si="25"/>
        <v>0</v>
      </c>
      <c r="K209" s="120"/>
      <c r="L209" s="113">
        <f t="shared" si="26"/>
        <v>0</v>
      </c>
      <c r="M209" s="121">
        <f t="shared" si="27"/>
        <v>0</v>
      </c>
      <c r="N209" s="152">
        <f t="shared" si="28"/>
        <v>0</v>
      </c>
      <c r="O209" s="153">
        <f t="shared" si="29"/>
        <v>0</v>
      </c>
    </row>
    <row r="210" spans="1:15" s="132" customFormat="1" ht="39.950000000000003" customHeight="1">
      <c r="A210" s="102"/>
      <c r="B210" s="105"/>
      <c r="C210" s="105"/>
      <c r="D210" s="105"/>
      <c r="E210" s="107"/>
      <c r="F210" s="111"/>
      <c r="G210" s="109"/>
      <c r="H210" s="118">
        <f t="shared" si="24"/>
        <v>0</v>
      </c>
      <c r="I210" s="119"/>
      <c r="J210" s="113">
        <f t="shared" si="25"/>
        <v>0</v>
      </c>
      <c r="K210" s="120"/>
      <c r="L210" s="113">
        <f t="shared" si="26"/>
        <v>0</v>
      </c>
      <c r="M210" s="121">
        <f t="shared" si="27"/>
        <v>0</v>
      </c>
      <c r="N210" s="152">
        <f t="shared" si="28"/>
        <v>0</v>
      </c>
      <c r="O210" s="153">
        <f t="shared" si="29"/>
        <v>0</v>
      </c>
    </row>
    <row r="211" spans="1:15" s="132" customFormat="1" ht="39.950000000000003" customHeight="1">
      <c r="A211" s="102"/>
      <c r="B211" s="105"/>
      <c r="C211" s="105"/>
      <c r="D211" s="105"/>
      <c r="E211" s="107"/>
      <c r="F211" s="111"/>
      <c r="G211" s="109"/>
      <c r="H211" s="118">
        <f t="shared" si="24"/>
        <v>0</v>
      </c>
      <c r="I211" s="119"/>
      <c r="J211" s="113">
        <f t="shared" si="25"/>
        <v>0</v>
      </c>
      <c r="K211" s="120"/>
      <c r="L211" s="113">
        <f t="shared" si="26"/>
        <v>0</v>
      </c>
      <c r="M211" s="121">
        <f t="shared" si="27"/>
        <v>0</v>
      </c>
      <c r="N211" s="152">
        <f t="shared" si="28"/>
        <v>0</v>
      </c>
      <c r="O211" s="153">
        <f t="shared" si="29"/>
        <v>0</v>
      </c>
    </row>
    <row r="212" spans="1:15" s="132" customFormat="1" ht="39.75" customHeight="1">
      <c r="A212" s="102"/>
      <c r="B212" s="105"/>
      <c r="C212" s="105"/>
      <c r="D212" s="105"/>
      <c r="E212" s="107"/>
      <c r="F212" s="111"/>
      <c r="G212" s="109"/>
      <c r="H212" s="118">
        <f t="shared" si="24"/>
        <v>0</v>
      </c>
      <c r="I212" s="119"/>
      <c r="J212" s="113">
        <f t="shared" si="25"/>
        <v>0</v>
      </c>
      <c r="K212" s="120"/>
      <c r="L212" s="113">
        <f t="shared" si="26"/>
        <v>0</v>
      </c>
      <c r="M212" s="121">
        <f t="shared" si="27"/>
        <v>0</v>
      </c>
      <c r="N212" s="152">
        <f t="shared" si="28"/>
        <v>0</v>
      </c>
      <c r="O212" s="153">
        <f t="shared" si="29"/>
        <v>0</v>
      </c>
    </row>
    <row r="213" spans="1:15" s="132" customFormat="1" ht="39.950000000000003" customHeight="1">
      <c r="A213" s="102"/>
      <c r="B213" s="105"/>
      <c r="C213" s="105"/>
      <c r="D213" s="105"/>
      <c r="E213" s="107"/>
      <c r="F213" s="111"/>
      <c r="G213" s="109"/>
      <c r="H213" s="118">
        <f t="shared" ref="H213:H235" si="30">ROUNDDOWN(F213*G213,0)</f>
        <v>0</v>
      </c>
      <c r="I213" s="119"/>
      <c r="J213" s="113">
        <f t="shared" ref="J213:J235" si="31">ROUNDDOWN(G213*I213,0)</f>
        <v>0</v>
      </c>
      <c r="K213" s="120"/>
      <c r="L213" s="113">
        <f t="shared" ref="L213:L235" si="32">ROUNDDOWN(G213*K213,0)</f>
        <v>0</v>
      </c>
      <c r="M213" s="121">
        <f t="shared" ref="M213:M235" si="33">I213+K213</f>
        <v>0</v>
      </c>
      <c r="N213" s="152">
        <f t="shared" ref="N213:N235" si="34">SUM(J213)+L213</f>
        <v>0</v>
      </c>
      <c r="O213" s="153">
        <f t="shared" ref="O213:O235" si="35">SUM(H213)-N213</f>
        <v>0</v>
      </c>
    </row>
    <row r="214" spans="1:15" s="132" customFormat="1" ht="39.950000000000003" customHeight="1">
      <c r="A214" s="102"/>
      <c r="B214" s="105"/>
      <c r="C214" s="105"/>
      <c r="D214" s="105"/>
      <c r="E214" s="107"/>
      <c r="F214" s="111"/>
      <c r="G214" s="109"/>
      <c r="H214" s="118">
        <f t="shared" si="30"/>
        <v>0</v>
      </c>
      <c r="I214" s="119"/>
      <c r="J214" s="113">
        <f t="shared" si="31"/>
        <v>0</v>
      </c>
      <c r="K214" s="120"/>
      <c r="L214" s="113">
        <f t="shared" si="32"/>
        <v>0</v>
      </c>
      <c r="M214" s="121">
        <f t="shared" si="33"/>
        <v>0</v>
      </c>
      <c r="N214" s="152">
        <f t="shared" si="34"/>
        <v>0</v>
      </c>
      <c r="O214" s="153">
        <f t="shared" si="35"/>
        <v>0</v>
      </c>
    </row>
    <row r="215" spans="1:15" s="132" customFormat="1" ht="39.950000000000003" customHeight="1">
      <c r="A215" s="102"/>
      <c r="B215" s="105"/>
      <c r="C215" s="105"/>
      <c r="D215" s="105"/>
      <c r="E215" s="107"/>
      <c r="F215" s="111"/>
      <c r="G215" s="109"/>
      <c r="H215" s="118">
        <f t="shared" si="30"/>
        <v>0</v>
      </c>
      <c r="I215" s="119"/>
      <c r="J215" s="113">
        <f t="shared" si="31"/>
        <v>0</v>
      </c>
      <c r="K215" s="120"/>
      <c r="L215" s="113">
        <f t="shared" si="32"/>
        <v>0</v>
      </c>
      <c r="M215" s="121">
        <f t="shared" si="33"/>
        <v>0</v>
      </c>
      <c r="N215" s="152">
        <f t="shared" si="34"/>
        <v>0</v>
      </c>
      <c r="O215" s="153">
        <f t="shared" si="35"/>
        <v>0</v>
      </c>
    </row>
    <row r="216" spans="1:15" s="132" customFormat="1" ht="39.950000000000003" customHeight="1">
      <c r="A216" s="102"/>
      <c r="B216" s="105"/>
      <c r="C216" s="105"/>
      <c r="D216" s="105"/>
      <c r="E216" s="107"/>
      <c r="F216" s="111"/>
      <c r="G216" s="109"/>
      <c r="H216" s="118">
        <f t="shared" si="30"/>
        <v>0</v>
      </c>
      <c r="I216" s="119"/>
      <c r="J216" s="113">
        <f t="shared" si="31"/>
        <v>0</v>
      </c>
      <c r="K216" s="120"/>
      <c r="L216" s="113">
        <f t="shared" si="32"/>
        <v>0</v>
      </c>
      <c r="M216" s="121">
        <f t="shared" si="33"/>
        <v>0</v>
      </c>
      <c r="N216" s="152">
        <f t="shared" si="34"/>
        <v>0</v>
      </c>
      <c r="O216" s="153">
        <f t="shared" si="35"/>
        <v>0</v>
      </c>
    </row>
    <row r="217" spans="1:15" s="132" customFormat="1" ht="39.950000000000003" customHeight="1">
      <c r="A217" s="102"/>
      <c r="B217" s="105"/>
      <c r="C217" s="105"/>
      <c r="D217" s="105"/>
      <c r="E217" s="107"/>
      <c r="F217" s="111"/>
      <c r="G217" s="109"/>
      <c r="H217" s="118">
        <f t="shared" si="30"/>
        <v>0</v>
      </c>
      <c r="I217" s="119"/>
      <c r="J217" s="113">
        <f t="shared" si="31"/>
        <v>0</v>
      </c>
      <c r="K217" s="120"/>
      <c r="L217" s="113">
        <f t="shared" si="32"/>
        <v>0</v>
      </c>
      <c r="M217" s="121">
        <f t="shared" si="33"/>
        <v>0</v>
      </c>
      <c r="N217" s="152">
        <f t="shared" si="34"/>
        <v>0</v>
      </c>
      <c r="O217" s="153">
        <f t="shared" si="35"/>
        <v>0</v>
      </c>
    </row>
    <row r="218" spans="1:15" s="132" customFormat="1" ht="39.950000000000003" customHeight="1">
      <c r="A218" s="102"/>
      <c r="B218" s="105"/>
      <c r="C218" s="105"/>
      <c r="D218" s="105"/>
      <c r="E218" s="107"/>
      <c r="F218" s="111"/>
      <c r="G218" s="109"/>
      <c r="H218" s="118">
        <f t="shared" si="30"/>
        <v>0</v>
      </c>
      <c r="I218" s="119"/>
      <c r="J218" s="113">
        <f t="shared" si="31"/>
        <v>0</v>
      </c>
      <c r="K218" s="120"/>
      <c r="L218" s="113">
        <f t="shared" si="32"/>
        <v>0</v>
      </c>
      <c r="M218" s="121">
        <f t="shared" si="33"/>
        <v>0</v>
      </c>
      <c r="N218" s="152">
        <f t="shared" si="34"/>
        <v>0</v>
      </c>
      <c r="O218" s="153">
        <f t="shared" si="35"/>
        <v>0</v>
      </c>
    </row>
    <row r="219" spans="1:15" s="132" customFormat="1" ht="39.950000000000003" customHeight="1">
      <c r="A219" s="102"/>
      <c r="B219" s="105"/>
      <c r="C219" s="105"/>
      <c r="D219" s="105"/>
      <c r="E219" s="107"/>
      <c r="F219" s="111"/>
      <c r="G219" s="109"/>
      <c r="H219" s="118">
        <f t="shared" si="30"/>
        <v>0</v>
      </c>
      <c r="I219" s="119"/>
      <c r="J219" s="113">
        <f t="shared" si="31"/>
        <v>0</v>
      </c>
      <c r="K219" s="120"/>
      <c r="L219" s="113">
        <f t="shared" si="32"/>
        <v>0</v>
      </c>
      <c r="M219" s="121">
        <f t="shared" si="33"/>
        <v>0</v>
      </c>
      <c r="N219" s="152">
        <f t="shared" si="34"/>
        <v>0</v>
      </c>
      <c r="O219" s="153">
        <f t="shared" si="35"/>
        <v>0</v>
      </c>
    </row>
    <row r="220" spans="1:15" s="132" customFormat="1" ht="39.950000000000003" customHeight="1">
      <c r="A220" s="102"/>
      <c r="B220" s="105"/>
      <c r="C220" s="105"/>
      <c r="D220" s="105"/>
      <c r="E220" s="107"/>
      <c r="F220" s="111"/>
      <c r="G220" s="109"/>
      <c r="H220" s="118">
        <f t="shared" si="30"/>
        <v>0</v>
      </c>
      <c r="I220" s="119"/>
      <c r="J220" s="113">
        <f t="shared" si="31"/>
        <v>0</v>
      </c>
      <c r="K220" s="120"/>
      <c r="L220" s="113">
        <f t="shared" si="32"/>
        <v>0</v>
      </c>
      <c r="M220" s="121">
        <f t="shared" si="33"/>
        <v>0</v>
      </c>
      <c r="N220" s="152">
        <f t="shared" si="34"/>
        <v>0</v>
      </c>
      <c r="O220" s="153">
        <f t="shared" si="35"/>
        <v>0</v>
      </c>
    </row>
    <row r="221" spans="1:15" s="132" customFormat="1" ht="39.950000000000003" customHeight="1">
      <c r="A221" s="102"/>
      <c r="B221" s="105"/>
      <c r="C221" s="105"/>
      <c r="D221" s="105"/>
      <c r="E221" s="107"/>
      <c r="F221" s="111"/>
      <c r="G221" s="109"/>
      <c r="H221" s="118">
        <f t="shared" si="30"/>
        <v>0</v>
      </c>
      <c r="I221" s="119"/>
      <c r="J221" s="113">
        <f t="shared" si="31"/>
        <v>0</v>
      </c>
      <c r="K221" s="120"/>
      <c r="L221" s="113">
        <f t="shared" si="32"/>
        <v>0</v>
      </c>
      <c r="M221" s="121">
        <f t="shared" si="33"/>
        <v>0</v>
      </c>
      <c r="N221" s="152">
        <f t="shared" si="34"/>
        <v>0</v>
      </c>
      <c r="O221" s="153">
        <f t="shared" si="35"/>
        <v>0</v>
      </c>
    </row>
    <row r="222" spans="1:15" s="132" customFormat="1" ht="39.950000000000003" customHeight="1">
      <c r="A222" s="102"/>
      <c r="B222" s="105"/>
      <c r="C222" s="105"/>
      <c r="D222" s="105"/>
      <c r="E222" s="107"/>
      <c r="F222" s="111"/>
      <c r="G222" s="109"/>
      <c r="H222" s="118">
        <f t="shared" si="30"/>
        <v>0</v>
      </c>
      <c r="I222" s="119"/>
      <c r="J222" s="113">
        <f t="shared" si="31"/>
        <v>0</v>
      </c>
      <c r="K222" s="120"/>
      <c r="L222" s="113">
        <f t="shared" si="32"/>
        <v>0</v>
      </c>
      <c r="M222" s="121">
        <f t="shared" si="33"/>
        <v>0</v>
      </c>
      <c r="N222" s="152">
        <f t="shared" si="34"/>
        <v>0</v>
      </c>
      <c r="O222" s="153">
        <f t="shared" si="35"/>
        <v>0</v>
      </c>
    </row>
    <row r="223" spans="1:15" s="132" customFormat="1" ht="39.950000000000003" customHeight="1">
      <c r="A223" s="102"/>
      <c r="B223" s="105"/>
      <c r="C223" s="105"/>
      <c r="D223" s="105"/>
      <c r="E223" s="107"/>
      <c r="F223" s="111"/>
      <c r="G223" s="109"/>
      <c r="H223" s="118">
        <f t="shared" si="30"/>
        <v>0</v>
      </c>
      <c r="I223" s="119"/>
      <c r="J223" s="113">
        <f t="shared" si="31"/>
        <v>0</v>
      </c>
      <c r="K223" s="120"/>
      <c r="L223" s="113">
        <f t="shared" si="32"/>
        <v>0</v>
      </c>
      <c r="M223" s="121">
        <f t="shared" si="33"/>
        <v>0</v>
      </c>
      <c r="N223" s="152">
        <f t="shared" si="34"/>
        <v>0</v>
      </c>
      <c r="O223" s="153">
        <f t="shared" si="35"/>
        <v>0</v>
      </c>
    </row>
    <row r="224" spans="1:15" s="132" customFormat="1" ht="39.950000000000003" customHeight="1">
      <c r="A224" s="102"/>
      <c r="B224" s="105"/>
      <c r="C224" s="105"/>
      <c r="D224" s="105"/>
      <c r="E224" s="107"/>
      <c r="F224" s="111"/>
      <c r="G224" s="109"/>
      <c r="H224" s="118">
        <f t="shared" si="30"/>
        <v>0</v>
      </c>
      <c r="I224" s="119"/>
      <c r="J224" s="113">
        <f t="shared" si="31"/>
        <v>0</v>
      </c>
      <c r="K224" s="120"/>
      <c r="L224" s="113">
        <f t="shared" si="32"/>
        <v>0</v>
      </c>
      <c r="M224" s="121">
        <f t="shared" si="33"/>
        <v>0</v>
      </c>
      <c r="N224" s="152">
        <f t="shared" si="34"/>
        <v>0</v>
      </c>
      <c r="O224" s="153">
        <f t="shared" si="35"/>
        <v>0</v>
      </c>
    </row>
    <row r="225" spans="1:15" s="132" customFormat="1" ht="39.950000000000003" customHeight="1">
      <c r="A225" s="102"/>
      <c r="B225" s="105"/>
      <c r="C225" s="105"/>
      <c r="D225" s="105"/>
      <c r="E225" s="107"/>
      <c r="F225" s="111"/>
      <c r="G225" s="109"/>
      <c r="H225" s="118">
        <f t="shared" si="30"/>
        <v>0</v>
      </c>
      <c r="I225" s="119"/>
      <c r="J225" s="113">
        <f t="shared" si="31"/>
        <v>0</v>
      </c>
      <c r="K225" s="120"/>
      <c r="L225" s="113">
        <f t="shared" si="32"/>
        <v>0</v>
      </c>
      <c r="M225" s="121">
        <f t="shared" si="33"/>
        <v>0</v>
      </c>
      <c r="N225" s="152">
        <f t="shared" si="34"/>
        <v>0</v>
      </c>
      <c r="O225" s="153">
        <f t="shared" si="35"/>
        <v>0</v>
      </c>
    </row>
    <row r="226" spans="1:15" s="132" customFormat="1" ht="39.950000000000003" customHeight="1">
      <c r="A226" s="102"/>
      <c r="B226" s="105"/>
      <c r="C226" s="105"/>
      <c r="D226" s="105"/>
      <c r="E226" s="107"/>
      <c r="F226" s="111"/>
      <c r="G226" s="109"/>
      <c r="H226" s="118">
        <f t="shared" si="30"/>
        <v>0</v>
      </c>
      <c r="I226" s="119"/>
      <c r="J226" s="113">
        <f t="shared" si="31"/>
        <v>0</v>
      </c>
      <c r="K226" s="120"/>
      <c r="L226" s="113">
        <f t="shared" si="32"/>
        <v>0</v>
      </c>
      <c r="M226" s="121">
        <f t="shared" si="33"/>
        <v>0</v>
      </c>
      <c r="N226" s="152">
        <f t="shared" si="34"/>
        <v>0</v>
      </c>
      <c r="O226" s="153">
        <f t="shared" si="35"/>
        <v>0</v>
      </c>
    </row>
    <row r="227" spans="1:15" s="132" customFormat="1" ht="39.950000000000003" customHeight="1">
      <c r="A227" s="102"/>
      <c r="B227" s="105"/>
      <c r="C227" s="105"/>
      <c r="D227" s="105"/>
      <c r="E227" s="107"/>
      <c r="F227" s="111"/>
      <c r="G227" s="109"/>
      <c r="H227" s="118">
        <f t="shared" si="30"/>
        <v>0</v>
      </c>
      <c r="I227" s="119"/>
      <c r="J227" s="113">
        <f t="shared" si="31"/>
        <v>0</v>
      </c>
      <c r="K227" s="120"/>
      <c r="L227" s="113">
        <f t="shared" si="32"/>
        <v>0</v>
      </c>
      <c r="M227" s="121">
        <f t="shared" si="33"/>
        <v>0</v>
      </c>
      <c r="N227" s="152">
        <f t="shared" si="34"/>
        <v>0</v>
      </c>
      <c r="O227" s="153">
        <f t="shared" si="35"/>
        <v>0</v>
      </c>
    </row>
    <row r="228" spans="1:15" s="132" customFormat="1" ht="39.950000000000003" customHeight="1">
      <c r="A228" s="102"/>
      <c r="B228" s="105"/>
      <c r="C228" s="105"/>
      <c r="D228" s="105"/>
      <c r="E228" s="107"/>
      <c r="F228" s="111"/>
      <c r="G228" s="109"/>
      <c r="H228" s="118">
        <f t="shared" si="30"/>
        <v>0</v>
      </c>
      <c r="I228" s="119"/>
      <c r="J228" s="113">
        <f t="shared" si="31"/>
        <v>0</v>
      </c>
      <c r="K228" s="120"/>
      <c r="L228" s="113">
        <f t="shared" si="32"/>
        <v>0</v>
      </c>
      <c r="M228" s="121">
        <f t="shared" si="33"/>
        <v>0</v>
      </c>
      <c r="N228" s="152">
        <f t="shared" si="34"/>
        <v>0</v>
      </c>
      <c r="O228" s="153">
        <f t="shared" si="35"/>
        <v>0</v>
      </c>
    </row>
    <row r="229" spans="1:15" s="132" customFormat="1" ht="39.950000000000003" customHeight="1">
      <c r="A229" s="102"/>
      <c r="B229" s="105"/>
      <c r="C229" s="105"/>
      <c r="D229" s="105"/>
      <c r="E229" s="107"/>
      <c r="F229" s="111"/>
      <c r="G229" s="109"/>
      <c r="H229" s="118">
        <f t="shared" si="30"/>
        <v>0</v>
      </c>
      <c r="I229" s="119"/>
      <c r="J229" s="113">
        <f t="shared" si="31"/>
        <v>0</v>
      </c>
      <c r="K229" s="120"/>
      <c r="L229" s="113">
        <f t="shared" si="32"/>
        <v>0</v>
      </c>
      <c r="M229" s="121">
        <f t="shared" si="33"/>
        <v>0</v>
      </c>
      <c r="N229" s="152">
        <f t="shared" si="34"/>
        <v>0</v>
      </c>
      <c r="O229" s="153">
        <f t="shared" si="35"/>
        <v>0</v>
      </c>
    </row>
    <row r="230" spans="1:15" s="132" customFormat="1" ht="39.950000000000003" customHeight="1">
      <c r="A230" s="102"/>
      <c r="B230" s="105"/>
      <c r="C230" s="105"/>
      <c r="D230" s="105"/>
      <c r="E230" s="107"/>
      <c r="F230" s="111"/>
      <c r="G230" s="109"/>
      <c r="H230" s="118">
        <f t="shared" si="30"/>
        <v>0</v>
      </c>
      <c r="I230" s="119"/>
      <c r="J230" s="113">
        <f t="shared" si="31"/>
        <v>0</v>
      </c>
      <c r="K230" s="120"/>
      <c r="L230" s="113">
        <f t="shared" si="32"/>
        <v>0</v>
      </c>
      <c r="M230" s="121">
        <f t="shared" si="33"/>
        <v>0</v>
      </c>
      <c r="N230" s="152">
        <f t="shared" si="34"/>
        <v>0</v>
      </c>
      <c r="O230" s="153">
        <f t="shared" si="35"/>
        <v>0</v>
      </c>
    </row>
    <row r="231" spans="1:15" s="132" customFormat="1" ht="39.950000000000003" customHeight="1">
      <c r="A231" s="102"/>
      <c r="B231" s="105"/>
      <c r="C231" s="105"/>
      <c r="D231" s="105"/>
      <c r="E231" s="107"/>
      <c r="F231" s="111"/>
      <c r="G231" s="109"/>
      <c r="H231" s="118">
        <f t="shared" si="30"/>
        <v>0</v>
      </c>
      <c r="I231" s="119"/>
      <c r="J231" s="113">
        <f t="shared" si="31"/>
        <v>0</v>
      </c>
      <c r="K231" s="120"/>
      <c r="L231" s="113">
        <f t="shared" si="32"/>
        <v>0</v>
      </c>
      <c r="M231" s="121">
        <f t="shared" si="33"/>
        <v>0</v>
      </c>
      <c r="N231" s="152">
        <f t="shared" si="34"/>
        <v>0</v>
      </c>
      <c r="O231" s="153">
        <f t="shared" si="35"/>
        <v>0</v>
      </c>
    </row>
    <row r="232" spans="1:15" s="132" customFormat="1" ht="39.950000000000003" customHeight="1">
      <c r="A232" s="102"/>
      <c r="B232" s="105"/>
      <c r="C232" s="105"/>
      <c r="D232" s="105"/>
      <c r="E232" s="107"/>
      <c r="F232" s="111"/>
      <c r="G232" s="109"/>
      <c r="H232" s="118">
        <f t="shared" si="30"/>
        <v>0</v>
      </c>
      <c r="I232" s="119"/>
      <c r="J232" s="113">
        <f t="shared" si="31"/>
        <v>0</v>
      </c>
      <c r="K232" s="120"/>
      <c r="L232" s="113">
        <f t="shared" si="32"/>
        <v>0</v>
      </c>
      <c r="M232" s="121">
        <f t="shared" si="33"/>
        <v>0</v>
      </c>
      <c r="N232" s="152">
        <f t="shared" si="34"/>
        <v>0</v>
      </c>
      <c r="O232" s="153">
        <f t="shared" si="35"/>
        <v>0</v>
      </c>
    </row>
    <row r="233" spans="1:15" s="132" customFormat="1" ht="39.950000000000003" customHeight="1">
      <c r="A233" s="102"/>
      <c r="B233" s="105"/>
      <c r="C233" s="105"/>
      <c r="D233" s="105"/>
      <c r="E233" s="107"/>
      <c r="F233" s="111"/>
      <c r="G233" s="109"/>
      <c r="H233" s="118">
        <f t="shared" si="30"/>
        <v>0</v>
      </c>
      <c r="I233" s="119"/>
      <c r="J233" s="113">
        <f t="shared" si="31"/>
        <v>0</v>
      </c>
      <c r="K233" s="120"/>
      <c r="L233" s="113">
        <f t="shared" si="32"/>
        <v>0</v>
      </c>
      <c r="M233" s="121">
        <f t="shared" si="33"/>
        <v>0</v>
      </c>
      <c r="N233" s="152">
        <f t="shared" si="34"/>
        <v>0</v>
      </c>
      <c r="O233" s="153">
        <f t="shared" si="35"/>
        <v>0</v>
      </c>
    </row>
    <row r="234" spans="1:15" s="132" customFormat="1" ht="39.950000000000003" customHeight="1">
      <c r="A234" s="102"/>
      <c r="B234" s="105"/>
      <c r="C234" s="105"/>
      <c r="D234" s="105"/>
      <c r="E234" s="107"/>
      <c r="F234" s="111"/>
      <c r="G234" s="109"/>
      <c r="H234" s="118">
        <f t="shared" si="30"/>
        <v>0</v>
      </c>
      <c r="I234" s="119"/>
      <c r="J234" s="113">
        <f t="shared" si="31"/>
        <v>0</v>
      </c>
      <c r="K234" s="120"/>
      <c r="L234" s="113">
        <f t="shared" si="32"/>
        <v>0</v>
      </c>
      <c r="M234" s="121">
        <f t="shared" si="33"/>
        <v>0</v>
      </c>
      <c r="N234" s="152">
        <f t="shared" si="34"/>
        <v>0</v>
      </c>
      <c r="O234" s="153">
        <f t="shared" si="35"/>
        <v>0</v>
      </c>
    </row>
    <row r="235" spans="1:15" s="132" customFormat="1" ht="39.75" customHeight="1">
      <c r="A235" s="102"/>
      <c r="B235" s="105"/>
      <c r="C235" s="105"/>
      <c r="D235" s="105"/>
      <c r="E235" s="107"/>
      <c r="F235" s="111"/>
      <c r="G235" s="109"/>
      <c r="H235" s="118">
        <f t="shared" si="30"/>
        <v>0</v>
      </c>
      <c r="I235" s="119"/>
      <c r="J235" s="113">
        <f t="shared" si="31"/>
        <v>0</v>
      </c>
      <c r="K235" s="120"/>
      <c r="L235" s="113">
        <f t="shared" si="32"/>
        <v>0</v>
      </c>
      <c r="M235" s="121">
        <f t="shared" si="33"/>
        <v>0</v>
      </c>
      <c r="N235" s="152">
        <f t="shared" si="34"/>
        <v>0</v>
      </c>
      <c r="O235" s="153">
        <f t="shared" si="35"/>
        <v>0</v>
      </c>
    </row>
    <row r="236" spans="1:15" s="132" customFormat="1" ht="39.950000000000003" customHeight="1">
      <c r="A236" s="102"/>
      <c r="B236" s="105"/>
      <c r="C236" s="105"/>
      <c r="D236" s="105"/>
      <c r="E236" s="107"/>
      <c r="F236" s="111"/>
      <c r="G236" s="109"/>
      <c r="H236" s="118">
        <f t="shared" ref="H236:H261" si="36">ROUNDDOWN(F236*G236,0)</f>
        <v>0</v>
      </c>
      <c r="I236" s="119"/>
      <c r="J236" s="113">
        <f t="shared" ref="J236:J261" si="37">ROUNDDOWN(G236*I236,0)</f>
        <v>0</v>
      </c>
      <c r="K236" s="120"/>
      <c r="L236" s="113">
        <f t="shared" ref="L236:L261" si="38">ROUNDDOWN(G236*K236,0)</f>
        <v>0</v>
      </c>
      <c r="M236" s="121">
        <f t="shared" ref="M236:M261" si="39">I236+K236</f>
        <v>0</v>
      </c>
      <c r="N236" s="152">
        <f t="shared" ref="N236:N261" si="40">SUM(J236)+L236</f>
        <v>0</v>
      </c>
      <c r="O236" s="153">
        <f t="shared" ref="O236:O261" si="41">SUM(H236)-N236</f>
        <v>0</v>
      </c>
    </row>
    <row r="237" spans="1:15" s="132" customFormat="1" ht="39.950000000000003" customHeight="1">
      <c r="A237" s="102"/>
      <c r="B237" s="105"/>
      <c r="C237" s="105"/>
      <c r="D237" s="105"/>
      <c r="E237" s="107"/>
      <c r="F237" s="111"/>
      <c r="G237" s="109"/>
      <c r="H237" s="118">
        <f t="shared" si="36"/>
        <v>0</v>
      </c>
      <c r="I237" s="119"/>
      <c r="J237" s="113">
        <f t="shared" si="37"/>
        <v>0</v>
      </c>
      <c r="K237" s="120"/>
      <c r="L237" s="113">
        <f t="shared" si="38"/>
        <v>0</v>
      </c>
      <c r="M237" s="121">
        <f t="shared" si="39"/>
        <v>0</v>
      </c>
      <c r="N237" s="152">
        <f t="shared" si="40"/>
        <v>0</v>
      </c>
      <c r="O237" s="153">
        <f t="shared" si="41"/>
        <v>0</v>
      </c>
    </row>
    <row r="238" spans="1:15" s="132" customFormat="1" ht="39.75" customHeight="1">
      <c r="A238" s="102"/>
      <c r="B238" s="105"/>
      <c r="C238" s="105"/>
      <c r="D238" s="105"/>
      <c r="E238" s="107"/>
      <c r="F238" s="111"/>
      <c r="G238" s="109"/>
      <c r="H238" s="118">
        <f t="shared" si="36"/>
        <v>0</v>
      </c>
      <c r="I238" s="119"/>
      <c r="J238" s="113">
        <f t="shared" si="37"/>
        <v>0</v>
      </c>
      <c r="K238" s="120"/>
      <c r="L238" s="113">
        <f t="shared" si="38"/>
        <v>0</v>
      </c>
      <c r="M238" s="121">
        <f t="shared" si="39"/>
        <v>0</v>
      </c>
      <c r="N238" s="152">
        <f t="shared" si="40"/>
        <v>0</v>
      </c>
      <c r="O238" s="153">
        <f t="shared" si="41"/>
        <v>0</v>
      </c>
    </row>
    <row r="239" spans="1:15" s="132" customFormat="1" ht="39.950000000000003" customHeight="1">
      <c r="A239" s="102"/>
      <c r="B239" s="105"/>
      <c r="C239" s="105"/>
      <c r="D239" s="105"/>
      <c r="E239" s="107"/>
      <c r="F239" s="111"/>
      <c r="G239" s="109"/>
      <c r="H239" s="118">
        <f t="shared" si="36"/>
        <v>0</v>
      </c>
      <c r="I239" s="119"/>
      <c r="J239" s="113">
        <f t="shared" si="37"/>
        <v>0</v>
      </c>
      <c r="K239" s="120"/>
      <c r="L239" s="113">
        <f t="shared" si="38"/>
        <v>0</v>
      </c>
      <c r="M239" s="121">
        <f t="shared" si="39"/>
        <v>0</v>
      </c>
      <c r="N239" s="152">
        <f t="shared" si="40"/>
        <v>0</v>
      </c>
      <c r="O239" s="153">
        <f t="shared" si="41"/>
        <v>0</v>
      </c>
    </row>
    <row r="240" spans="1:15" s="132" customFormat="1" ht="39.950000000000003" customHeight="1">
      <c r="A240" s="102"/>
      <c r="B240" s="105"/>
      <c r="C240" s="105"/>
      <c r="D240" s="105"/>
      <c r="E240" s="107"/>
      <c r="F240" s="111"/>
      <c r="G240" s="109"/>
      <c r="H240" s="118">
        <f t="shared" si="36"/>
        <v>0</v>
      </c>
      <c r="I240" s="119"/>
      <c r="J240" s="113">
        <f t="shared" si="37"/>
        <v>0</v>
      </c>
      <c r="K240" s="120"/>
      <c r="L240" s="113">
        <f t="shared" si="38"/>
        <v>0</v>
      </c>
      <c r="M240" s="121">
        <f t="shared" si="39"/>
        <v>0</v>
      </c>
      <c r="N240" s="152">
        <f t="shared" si="40"/>
        <v>0</v>
      </c>
      <c r="O240" s="153">
        <f t="shared" si="41"/>
        <v>0</v>
      </c>
    </row>
    <row r="241" spans="1:15" s="132" customFormat="1" ht="39.950000000000003" customHeight="1">
      <c r="A241" s="102"/>
      <c r="B241" s="105"/>
      <c r="C241" s="105"/>
      <c r="D241" s="105"/>
      <c r="E241" s="107"/>
      <c r="F241" s="111"/>
      <c r="G241" s="109"/>
      <c r="H241" s="118">
        <f t="shared" si="36"/>
        <v>0</v>
      </c>
      <c r="I241" s="119"/>
      <c r="J241" s="113">
        <f t="shared" si="37"/>
        <v>0</v>
      </c>
      <c r="K241" s="120"/>
      <c r="L241" s="113">
        <f t="shared" si="38"/>
        <v>0</v>
      </c>
      <c r="M241" s="121">
        <f t="shared" si="39"/>
        <v>0</v>
      </c>
      <c r="N241" s="152">
        <f t="shared" si="40"/>
        <v>0</v>
      </c>
      <c r="O241" s="153">
        <f t="shared" si="41"/>
        <v>0</v>
      </c>
    </row>
    <row r="242" spans="1:15" s="132" customFormat="1" ht="39.950000000000003" customHeight="1">
      <c r="A242" s="102"/>
      <c r="B242" s="105"/>
      <c r="C242" s="105"/>
      <c r="D242" s="105"/>
      <c r="E242" s="107"/>
      <c r="F242" s="111"/>
      <c r="G242" s="109"/>
      <c r="H242" s="118">
        <f t="shared" si="36"/>
        <v>0</v>
      </c>
      <c r="I242" s="119"/>
      <c r="J242" s="113">
        <f t="shared" si="37"/>
        <v>0</v>
      </c>
      <c r="K242" s="120"/>
      <c r="L242" s="113">
        <f t="shared" si="38"/>
        <v>0</v>
      </c>
      <c r="M242" s="121">
        <f t="shared" si="39"/>
        <v>0</v>
      </c>
      <c r="N242" s="152">
        <f t="shared" si="40"/>
        <v>0</v>
      </c>
      <c r="O242" s="153">
        <f t="shared" si="41"/>
        <v>0</v>
      </c>
    </row>
    <row r="243" spans="1:15" s="132" customFormat="1" ht="39.950000000000003" customHeight="1">
      <c r="A243" s="102"/>
      <c r="B243" s="105"/>
      <c r="C243" s="105"/>
      <c r="D243" s="105"/>
      <c r="E243" s="107"/>
      <c r="F243" s="111"/>
      <c r="G243" s="109"/>
      <c r="H243" s="118">
        <f t="shared" si="36"/>
        <v>0</v>
      </c>
      <c r="I243" s="119"/>
      <c r="J243" s="113">
        <f t="shared" si="37"/>
        <v>0</v>
      </c>
      <c r="K243" s="120"/>
      <c r="L243" s="113">
        <f t="shared" si="38"/>
        <v>0</v>
      </c>
      <c r="M243" s="121">
        <f t="shared" si="39"/>
        <v>0</v>
      </c>
      <c r="N243" s="152">
        <f t="shared" si="40"/>
        <v>0</v>
      </c>
      <c r="O243" s="153">
        <f t="shared" si="41"/>
        <v>0</v>
      </c>
    </row>
    <row r="244" spans="1:15" s="132" customFormat="1" ht="39.950000000000003" customHeight="1">
      <c r="A244" s="102"/>
      <c r="B244" s="105"/>
      <c r="C244" s="105"/>
      <c r="D244" s="105"/>
      <c r="E244" s="107"/>
      <c r="F244" s="111"/>
      <c r="G244" s="109"/>
      <c r="H244" s="118">
        <f t="shared" si="36"/>
        <v>0</v>
      </c>
      <c r="I244" s="119"/>
      <c r="J244" s="113">
        <f t="shared" si="37"/>
        <v>0</v>
      </c>
      <c r="K244" s="120"/>
      <c r="L244" s="113">
        <f t="shared" si="38"/>
        <v>0</v>
      </c>
      <c r="M244" s="121">
        <f t="shared" si="39"/>
        <v>0</v>
      </c>
      <c r="N244" s="152">
        <f t="shared" si="40"/>
        <v>0</v>
      </c>
      <c r="O244" s="153">
        <f t="shared" si="41"/>
        <v>0</v>
      </c>
    </row>
    <row r="245" spans="1:15" s="132" customFormat="1" ht="39.950000000000003" customHeight="1">
      <c r="A245" s="102"/>
      <c r="B245" s="105"/>
      <c r="C245" s="105"/>
      <c r="D245" s="105"/>
      <c r="E245" s="107"/>
      <c r="F245" s="111"/>
      <c r="G245" s="109"/>
      <c r="H245" s="118">
        <f t="shared" si="36"/>
        <v>0</v>
      </c>
      <c r="I245" s="119"/>
      <c r="J245" s="113">
        <f t="shared" si="37"/>
        <v>0</v>
      </c>
      <c r="K245" s="120"/>
      <c r="L245" s="113">
        <f t="shared" si="38"/>
        <v>0</v>
      </c>
      <c r="M245" s="121">
        <f t="shared" si="39"/>
        <v>0</v>
      </c>
      <c r="N245" s="152">
        <f t="shared" si="40"/>
        <v>0</v>
      </c>
      <c r="O245" s="153">
        <f t="shared" si="41"/>
        <v>0</v>
      </c>
    </row>
    <row r="246" spans="1:15" s="132" customFormat="1" ht="39.950000000000003" customHeight="1">
      <c r="A246" s="102"/>
      <c r="B246" s="105"/>
      <c r="C246" s="105"/>
      <c r="D246" s="105"/>
      <c r="E246" s="107"/>
      <c r="F246" s="111"/>
      <c r="G246" s="109"/>
      <c r="H246" s="118">
        <f t="shared" si="36"/>
        <v>0</v>
      </c>
      <c r="I246" s="119"/>
      <c r="J246" s="113">
        <f t="shared" si="37"/>
        <v>0</v>
      </c>
      <c r="K246" s="120"/>
      <c r="L246" s="113">
        <f t="shared" si="38"/>
        <v>0</v>
      </c>
      <c r="M246" s="121">
        <f t="shared" si="39"/>
        <v>0</v>
      </c>
      <c r="N246" s="152">
        <f t="shared" si="40"/>
        <v>0</v>
      </c>
      <c r="O246" s="153">
        <f t="shared" si="41"/>
        <v>0</v>
      </c>
    </row>
    <row r="247" spans="1:15" s="132" customFormat="1" ht="39.950000000000003" customHeight="1">
      <c r="A247" s="102"/>
      <c r="B247" s="105"/>
      <c r="C247" s="105"/>
      <c r="D247" s="105"/>
      <c r="E247" s="107"/>
      <c r="F247" s="111"/>
      <c r="G247" s="109"/>
      <c r="H247" s="118">
        <f t="shared" si="36"/>
        <v>0</v>
      </c>
      <c r="I247" s="119"/>
      <c r="J247" s="113">
        <f t="shared" si="37"/>
        <v>0</v>
      </c>
      <c r="K247" s="120"/>
      <c r="L247" s="113">
        <f t="shared" si="38"/>
        <v>0</v>
      </c>
      <c r="M247" s="121">
        <f t="shared" si="39"/>
        <v>0</v>
      </c>
      <c r="N247" s="152">
        <f t="shared" si="40"/>
        <v>0</v>
      </c>
      <c r="O247" s="153">
        <f t="shared" si="41"/>
        <v>0</v>
      </c>
    </row>
    <row r="248" spans="1:15" s="132" customFormat="1" ht="39.950000000000003" customHeight="1">
      <c r="A248" s="102"/>
      <c r="B248" s="105"/>
      <c r="C248" s="105"/>
      <c r="D248" s="105"/>
      <c r="E248" s="107"/>
      <c r="F248" s="111"/>
      <c r="G248" s="109"/>
      <c r="H248" s="118">
        <f t="shared" si="36"/>
        <v>0</v>
      </c>
      <c r="I248" s="119"/>
      <c r="J248" s="113">
        <f t="shared" si="37"/>
        <v>0</v>
      </c>
      <c r="K248" s="120"/>
      <c r="L248" s="113">
        <f t="shared" si="38"/>
        <v>0</v>
      </c>
      <c r="M248" s="121">
        <f t="shared" si="39"/>
        <v>0</v>
      </c>
      <c r="N248" s="152">
        <f t="shared" si="40"/>
        <v>0</v>
      </c>
      <c r="O248" s="153">
        <f t="shared" si="41"/>
        <v>0</v>
      </c>
    </row>
    <row r="249" spans="1:15" s="132" customFormat="1" ht="39.950000000000003" customHeight="1">
      <c r="A249" s="102"/>
      <c r="B249" s="105"/>
      <c r="C249" s="105"/>
      <c r="D249" s="105"/>
      <c r="E249" s="107"/>
      <c r="F249" s="111"/>
      <c r="G249" s="109"/>
      <c r="H249" s="118">
        <f t="shared" si="36"/>
        <v>0</v>
      </c>
      <c r="I249" s="119"/>
      <c r="J249" s="113">
        <f t="shared" si="37"/>
        <v>0</v>
      </c>
      <c r="K249" s="120"/>
      <c r="L249" s="113">
        <f t="shared" si="38"/>
        <v>0</v>
      </c>
      <c r="M249" s="121">
        <f t="shared" si="39"/>
        <v>0</v>
      </c>
      <c r="N249" s="152">
        <f t="shared" si="40"/>
        <v>0</v>
      </c>
      <c r="O249" s="153">
        <f t="shared" si="41"/>
        <v>0</v>
      </c>
    </row>
    <row r="250" spans="1:15" s="132" customFormat="1" ht="39.950000000000003" customHeight="1">
      <c r="A250" s="102"/>
      <c r="B250" s="105"/>
      <c r="C250" s="105"/>
      <c r="D250" s="105"/>
      <c r="E250" s="107"/>
      <c r="F250" s="111"/>
      <c r="G250" s="109"/>
      <c r="H250" s="118">
        <f t="shared" si="36"/>
        <v>0</v>
      </c>
      <c r="I250" s="119"/>
      <c r="J250" s="113">
        <f t="shared" si="37"/>
        <v>0</v>
      </c>
      <c r="K250" s="120"/>
      <c r="L250" s="113">
        <f t="shared" si="38"/>
        <v>0</v>
      </c>
      <c r="M250" s="121">
        <f t="shared" si="39"/>
        <v>0</v>
      </c>
      <c r="N250" s="152">
        <f t="shared" si="40"/>
        <v>0</v>
      </c>
      <c r="O250" s="153">
        <f t="shared" si="41"/>
        <v>0</v>
      </c>
    </row>
    <row r="251" spans="1:15" s="132" customFormat="1" ht="39.950000000000003" customHeight="1">
      <c r="A251" s="102"/>
      <c r="B251" s="105"/>
      <c r="C251" s="105"/>
      <c r="D251" s="105"/>
      <c r="E251" s="107"/>
      <c r="F251" s="111"/>
      <c r="G251" s="109"/>
      <c r="H251" s="118">
        <f t="shared" si="36"/>
        <v>0</v>
      </c>
      <c r="I251" s="119"/>
      <c r="J251" s="113">
        <f t="shared" si="37"/>
        <v>0</v>
      </c>
      <c r="K251" s="120"/>
      <c r="L251" s="113">
        <f t="shared" si="38"/>
        <v>0</v>
      </c>
      <c r="M251" s="121">
        <f t="shared" si="39"/>
        <v>0</v>
      </c>
      <c r="N251" s="152">
        <f t="shared" si="40"/>
        <v>0</v>
      </c>
      <c r="O251" s="153">
        <f t="shared" si="41"/>
        <v>0</v>
      </c>
    </row>
    <row r="252" spans="1:15" s="132" customFormat="1" ht="39.950000000000003" customHeight="1">
      <c r="A252" s="102"/>
      <c r="B252" s="105"/>
      <c r="C252" s="105"/>
      <c r="D252" s="105"/>
      <c r="E252" s="107"/>
      <c r="F252" s="111"/>
      <c r="G252" s="109"/>
      <c r="H252" s="118">
        <f t="shared" si="36"/>
        <v>0</v>
      </c>
      <c r="I252" s="119"/>
      <c r="J252" s="113">
        <f t="shared" si="37"/>
        <v>0</v>
      </c>
      <c r="K252" s="120"/>
      <c r="L252" s="113">
        <f t="shared" si="38"/>
        <v>0</v>
      </c>
      <c r="M252" s="121">
        <f t="shared" si="39"/>
        <v>0</v>
      </c>
      <c r="N252" s="152">
        <f t="shared" si="40"/>
        <v>0</v>
      </c>
      <c r="O252" s="153">
        <f t="shared" si="41"/>
        <v>0</v>
      </c>
    </row>
    <row r="253" spans="1:15" s="132" customFormat="1" ht="39.950000000000003" customHeight="1">
      <c r="A253" s="102"/>
      <c r="B253" s="105"/>
      <c r="C253" s="105"/>
      <c r="D253" s="105"/>
      <c r="E253" s="107"/>
      <c r="F253" s="111"/>
      <c r="G253" s="109"/>
      <c r="H253" s="118">
        <f t="shared" si="36"/>
        <v>0</v>
      </c>
      <c r="I253" s="119"/>
      <c r="J253" s="113">
        <f t="shared" si="37"/>
        <v>0</v>
      </c>
      <c r="K253" s="120"/>
      <c r="L253" s="113">
        <f t="shared" si="38"/>
        <v>0</v>
      </c>
      <c r="M253" s="121">
        <f t="shared" si="39"/>
        <v>0</v>
      </c>
      <c r="N253" s="152">
        <f t="shared" si="40"/>
        <v>0</v>
      </c>
      <c r="O253" s="153">
        <f t="shared" si="41"/>
        <v>0</v>
      </c>
    </row>
    <row r="254" spans="1:15" s="132" customFormat="1" ht="39.950000000000003" customHeight="1">
      <c r="A254" s="102"/>
      <c r="B254" s="105"/>
      <c r="C254" s="105"/>
      <c r="D254" s="105"/>
      <c r="E254" s="107"/>
      <c r="F254" s="111"/>
      <c r="G254" s="109"/>
      <c r="H254" s="118">
        <f t="shared" si="36"/>
        <v>0</v>
      </c>
      <c r="I254" s="119"/>
      <c r="J254" s="113">
        <f t="shared" si="37"/>
        <v>0</v>
      </c>
      <c r="K254" s="120"/>
      <c r="L254" s="113">
        <f t="shared" si="38"/>
        <v>0</v>
      </c>
      <c r="M254" s="121">
        <f t="shared" si="39"/>
        <v>0</v>
      </c>
      <c r="N254" s="152">
        <f t="shared" si="40"/>
        <v>0</v>
      </c>
      <c r="O254" s="153">
        <f t="shared" si="41"/>
        <v>0</v>
      </c>
    </row>
    <row r="255" spans="1:15" s="132" customFormat="1" ht="39.950000000000003" customHeight="1">
      <c r="A255" s="102"/>
      <c r="B255" s="105"/>
      <c r="C255" s="105"/>
      <c r="D255" s="105"/>
      <c r="E255" s="107"/>
      <c r="F255" s="111"/>
      <c r="G255" s="109"/>
      <c r="H255" s="118">
        <f t="shared" si="36"/>
        <v>0</v>
      </c>
      <c r="I255" s="119"/>
      <c r="J255" s="113">
        <f t="shared" si="37"/>
        <v>0</v>
      </c>
      <c r="K255" s="120"/>
      <c r="L255" s="113">
        <f t="shared" si="38"/>
        <v>0</v>
      </c>
      <c r="M255" s="121">
        <f t="shared" si="39"/>
        <v>0</v>
      </c>
      <c r="N255" s="152">
        <f t="shared" si="40"/>
        <v>0</v>
      </c>
      <c r="O255" s="153">
        <f t="shared" si="41"/>
        <v>0</v>
      </c>
    </row>
    <row r="256" spans="1:15" s="132" customFormat="1" ht="39.950000000000003" customHeight="1">
      <c r="A256" s="102"/>
      <c r="B256" s="105"/>
      <c r="C256" s="105"/>
      <c r="D256" s="105"/>
      <c r="E256" s="107"/>
      <c r="F256" s="111"/>
      <c r="G256" s="109"/>
      <c r="H256" s="118">
        <f t="shared" si="36"/>
        <v>0</v>
      </c>
      <c r="I256" s="119"/>
      <c r="J256" s="113">
        <f t="shared" si="37"/>
        <v>0</v>
      </c>
      <c r="K256" s="120"/>
      <c r="L256" s="113">
        <f t="shared" si="38"/>
        <v>0</v>
      </c>
      <c r="M256" s="121">
        <f t="shared" si="39"/>
        <v>0</v>
      </c>
      <c r="N256" s="152">
        <f t="shared" si="40"/>
        <v>0</v>
      </c>
      <c r="O256" s="153">
        <f t="shared" si="41"/>
        <v>0</v>
      </c>
    </row>
    <row r="257" spans="1:15" s="132" customFormat="1" ht="39.950000000000003" customHeight="1">
      <c r="A257" s="102"/>
      <c r="B257" s="105"/>
      <c r="C257" s="105"/>
      <c r="D257" s="105"/>
      <c r="E257" s="107"/>
      <c r="F257" s="111"/>
      <c r="G257" s="109"/>
      <c r="H257" s="118">
        <f t="shared" si="36"/>
        <v>0</v>
      </c>
      <c r="I257" s="119"/>
      <c r="J257" s="113">
        <f t="shared" si="37"/>
        <v>0</v>
      </c>
      <c r="K257" s="120"/>
      <c r="L257" s="113">
        <f t="shared" si="38"/>
        <v>0</v>
      </c>
      <c r="M257" s="121">
        <f t="shared" si="39"/>
        <v>0</v>
      </c>
      <c r="N257" s="152">
        <f t="shared" si="40"/>
        <v>0</v>
      </c>
      <c r="O257" s="153">
        <f t="shared" si="41"/>
        <v>0</v>
      </c>
    </row>
    <row r="258" spans="1:15" s="132" customFormat="1" ht="39.950000000000003" customHeight="1">
      <c r="A258" s="102"/>
      <c r="B258" s="105"/>
      <c r="C258" s="105"/>
      <c r="D258" s="105"/>
      <c r="E258" s="107"/>
      <c r="F258" s="111"/>
      <c r="G258" s="109"/>
      <c r="H258" s="118">
        <f t="shared" si="36"/>
        <v>0</v>
      </c>
      <c r="I258" s="119"/>
      <c r="J258" s="113">
        <f t="shared" si="37"/>
        <v>0</v>
      </c>
      <c r="K258" s="120"/>
      <c r="L258" s="113">
        <f t="shared" si="38"/>
        <v>0</v>
      </c>
      <c r="M258" s="121">
        <f t="shared" si="39"/>
        <v>0</v>
      </c>
      <c r="N258" s="152">
        <f t="shared" si="40"/>
        <v>0</v>
      </c>
      <c r="O258" s="153">
        <f t="shared" si="41"/>
        <v>0</v>
      </c>
    </row>
    <row r="259" spans="1:15" s="132" customFormat="1" ht="39.950000000000003" customHeight="1">
      <c r="A259" s="102"/>
      <c r="B259" s="105"/>
      <c r="C259" s="105"/>
      <c r="D259" s="105"/>
      <c r="E259" s="107"/>
      <c r="F259" s="111"/>
      <c r="G259" s="109"/>
      <c r="H259" s="118">
        <f t="shared" si="36"/>
        <v>0</v>
      </c>
      <c r="I259" s="119"/>
      <c r="J259" s="113">
        <f t="shared" si="37"/>
        <v>0</v>
      </c>
      <c r="K259" s="120"/>
      <c r="L259" s="113">
        <f t="shared" si="38"/>
        <v>0</v>
      </c>
      <c r="M259" s="121">
        <f t="shared" si="39"/>
        <v>0</v>
      </c>
      <c r="N259" s="152">
        <f t="shared" si="40"/>
        <v>0</v>
      </c>
      <c r="O259" s="153">
        <f t="shared" si="41"/>
        <v>0</v>
      </c>
    </row>
    <row r="260" spans="1:15" s="132" customFormat="1" ht="39.950000000000003" customHeight="1">
      <c r="A260" s="102"/>
      <c r="B260" s="105"/>
      <c r="C260" s="105"/>
      <c r="D260" s="105"/>
      <c r="E260" s="107"/>
      <c r="F260" s="111"/>
      <c r="G260" s="109"/>
      <c r="H260" s="118">
        <f t="shared" si="36"/>
        <v>0</v>
      </c>
      <c r="I260" s="119"/>
      <c r="J260" s="113">
        <f t="shared" si="37"/>
        <v>0</v>
      </c>
      <c r="K260" s="120"/>
      <c r="L260" s="113">
        <f t="shared" si="38"/>
        <v>0</v>
      </c>
      <c r="M260" s="121">
        <f t="shared" si="39"/>
        <v>0</v>
      </c>
      <c r="N260" s="152">
        <f t="shared" si="40"/>
        <v>0</v>
      </c>
      <c r="O260" s="153">
        <f t="shared" si="41"/>
        <v>0</v>
      </c>
    </row>
    <row r="261" spans="1:15" s="132" customFormat="1" ht="39.75" customHeight="1">
      <c r="A261" s="102"/>
      <c r="B261" s="105"/>
      <c r="C261" s="105"/>
      <c r="D261" s="105"/>
      <c r="E261" s="107"/>
      <c r="F261" s="111"/>
      <c r="G261" s="109"/>
      <c r="H261" s="118">
        <f t="shared" si="36"/>
        <v>0</v>
      </c>
      <c r="I261" s="119"/>
      <c r="J261" s="113">
        <f t="shared" si="37"/>
        <v>0</v>
      </c>
      <c r="K261" s="120"/>
      <c r="L261" s="113">
        <f t="shared" si="38"/>
        <v>0</v>
      </c>
      <c r="M261" s="121">
        <f t="shared" si="39"/>
        <v>0</v>
      </c>
      <c r="N261" s="152">
        <f t="shared" si="40"/>
        <v>0</v>
      </c>
      <c r="O261" s="153">
        <f t="shared" si="41"/>
        <v>0</v>
      </c>
    </row>
    <row r="262" spans="1:15" s="132" customFormat="1" ht="39.950000000000003" customHeight="1">
      <c r="A262" s="102"/>
      <c r="B262" s="105"/>
      <c r="C262" s="105"/>
      <c r="D262" s="105"/>
      <c r="E262" s="107"/>
      <c r="F262" s="111"/>
      <c r="G262" s="109"/>
      <c r="H262" s="118">
        <f t="shared" ref="H262:H325" si="42">ROUNDDOWN(F262*G262,0)</f>
        <v>0</v>
      </c>
      <c r="I262" s="119"/>
      <c r="J262" s="113">
        <f t="shared" ref="J262:J325" si="43">ROUNDDOWN(G262*I262,0)</f>
        <v>0</v>
      </c>
      <c r="K262" s="120"/>
      <c r="L262" s="113">
        <f t="shared" ref="L262:L325" si="44">ROUNDDOWN(G262*K262,0)</f>
        <v>0</v>
      </c>
      <c r="M262" s="121">
        <f t="shared" ref="M262:M325" si="45">I262+K262</f>
        <v>0</v>
      </c>
      <c r="N262" s="152">
        <f t="shared" ref="N262:N325" si="46">SUM(J262)+L262</f>
        <v>0</v>
      </c>
      <c r="O262" s="153">
        <f t="shared" ref="O262:O325" si="47">SUM(H262)-N262</f>
        <v>0</v>
      </c>
    </row>
    <row r="263" spans="1:15" s="132" customFormat="1" ht="39.950000000000003" customHeight="1">
      <c r="A263" s="102"/>
      <c r="B263" s="105"/>
      <c r="C263" s="105"/>
      <c r="D263" s="105"/>
      <c r="E263" s="107"/>
      <c r="F263" s="111"/>
      <c r="G263" s="109"/>
      <c r="H263" s="118">
        <f t="shared" si="42"/>
        <v>0</v>
      </c>
      <c r="I263" s="119"/>
      <c r="J263" s="113">
        <f t="shared" si="43"/>
        <v>0</v>
      </c>
      <c r="K263" s="120"/>
      <c r="L263" s="113">
        <f t="shared" si="44"/>
        <v>0</v>
      </c>
      <c r="M263" s="121">
        <f t="shared" si="45"/>
        <v>0</v>
      </c>
      <c r="N263" s="152">
        <f t="shared" si="46"/>
        <v>0</v>
      </c>
      <c r="O263" s="153">
        <f t="shared" si="47"/>
        <v>0</v>
      </c>
    </row>
    <row r="264" spans="1:15" s="132" customFormat="1" ht="39.950000000000003" customHeight="1">
      <c r="A264" s="102"/>
      <c r="B264" s="105"/>
      <c r="C264" s="105"/>
      <c r="D264" s="105"/>
      <c r="E264" s="107"/>
      <c r="F264" s="111"/>
      <c r="G264" s="109"/>
      <c r="H264" s="118">
        <f t="shared" si="42"/>
        <v>0</v>
      </c>
      <c r="I264" s="119"/>
      <c r="J264" s="113">
        <f t="shared" si="43"/>
        <v>0</v>
      </c>
      <c r="K264" s="120"/>
      <c r="L264" s="113">
        <f t="shared" si="44"/>
        <v>0</v>
      </c>
      <c r="M264" s="121">
        <f t="shared" si="45"/>
        <v>0</v>
      </c>
      <c r="N264" s="152">
        <f t="shared" si="46"/>
        <v>0</v>
      </c>
      <c r="O264" s="153">
        <f t="shared" si="47"/>
        <v>0</v>
      </c>
    </row>
    <row r="265" spans="1:15" s="132" customFormat="1" ht="39.950000000000003" customHeight="1">
      <c r="A265" s="102"/>
      <c r="B265" s="105"/>
      <c r="C265" s="105"/>
      <c r="D265" s="105"/>
      <c r="E265" s="107"/>
      <c r="F265" s="111"/>
      <c r="G265" s="109"/>
      <c r="H265" s="118">
        <f t="shared" si="42"/>
        <v>0</v>
      </c>
      <c r="I265" s="119"/>
      <c r="J265" s="113">
        <f t="shared" si="43"/>
        <v>0</v>
      </c>
      <c r="K265" s="120"/>
      <c r="L265" s="113">
        <f t="shared" si="44"/>
        <v>0</v>
      </c>
      <c r="M265" s="121">
        <f t="shared" si="45"/>
        <v>0</v>
      </c>
      <c r="N265" s="152">
        <f t="shared" si="46"/>
        <v>0</v>
      </c>
      <c r="O265" s="153">
        <f t="shared" si="47"/>
        <v>0</v>
      </c>
    </row>
    <row r="266" spans="1:15" s="132" customFormat="1" ht="39.950000000000003" customHeight="1">
      <c r="A266" s="102"/>
      <c r="B266" s="105"/>
      <c r="C266" s="105"/>
      <c r="D266" s="105"/>
      <c r="E266" s="107"/>
      <c r="F266" s="111"/>
      <c r="G266" s="109"/>
      <c r="H266" s="118">
        <f t="shared" si="42"/>
        <v>0</v>
      </c>
      <c r="I266" s="119"/>
      <c r="J266" s="113">
        <f t="shared" si="43"/>
        <v>0</v>
      </c>
      <c r="K266" s="120"/>
      <c r="L266" s="113">
        <f t="shared" si="44"/>
        <v>0</v>
      </c>
      <c r="M266" s="121">
        <f t="shared" si="45"/>
        <v>0</v>
      </c>
      <c r="N266" s="152">
        <f t="shared" si="46"/>
        <v>0</v>
      </c>
      <c r="O266" s="153">
        <f t="shared" si="47"/>
        <v>0</v>
      </c>
    </row>
    <row r="267" spans="1:15" s="132" customFormat="1" ht="39.950000000000003" customHeight="1">
      <c r="A267" s="102"/>
      <c r="B267" s="105"/>
      <c r="C267" s="105"/>
      <c r="D267" s="105"/>
      <c r="E267" s="107"/>
      <c r="F267" s="111"/>
      <c r="G267" s="109"/>
      <c r="H267" s="118">
        <f t="shared" si="42"/>
        <v>0</v>
      </c>
      <c r="I267" s="119"/>
      <c r="J267" s="113">
        <f t="shared" si="43"/>
        <v>0</v>
      </c>
      <c r="K267" s="120"/>
      <c r="L267" s="113">
        <f t="shared" si="44"/>
        <v>0</v>
      </c>
      <c r="M267" s="121">
        <f t="shared" si="45"/>
        <v>0</v>
      </c>
      <c r="N267" s="152">
        <f t="shared" si="46"/>
        <v>0</v>
      </c>
      <c r="O267" s="153">
        <f t="shared" si="47"/>
        <v>0</v>
      </c>
    </row>
    <row r="268" spans="1:15" s="132" customFormat="1" ht="39.950000000000003" customHeight="1">
      <c r="A268" s="102"/>
      <c r="B268" s="105"/>
      <c r="C268" s="105"/>
      <c r="D268" s="105"/>
      <c r="E268" s="107"/>
      <c r="F268" s="111"/>
      <c r="G268" s="109"/>
      <c r="H268" s="118">
        <f t="shared" si="42"/>
        <v>0</v>
      </c>
      <c r="I268" s="119"/>
      <c r="J268" s="113">
        <f t="shared" si="43"/>
        <v>0</v>
      </c>
      <c r="K268" s="120"/>
      <c r="L268" s="113">
        <f t="shared" si="44"/>
        <v>0</v>
      </c>
      <c r="M268" s="121">
        <f t="shared" si="45"/>
        <v>0</v>
      </c>
      <c r="N268" s="152">
        <f t="shared" si="46"/>
        <v>0</v>
      </c>
      <c r="O268" s="153">
        <f t="shared" si="47"/>
        <v>0</v>
      </c>
    </row>
    <row r="269" spans="1:15" s="132" customFormat="1" ht="39.950000000000003" customHeight="1">
      <c r="A269" s="102"/>
      <c r="B269" s="105"/>
      <c r="C269" s="105"/>
      <c r="D269" s="105"/>
      <c r="E269" s="107"/>
      <c r="F269" s="111"/>
      <c r="G269" s="109"/>
      <c r="H269" s="118">
        <f t="shared" si="42"/>
        <v>0</v>
      </c>
      <c r="I269" s="119"/>
      <c r="J269" s="113">
        <f t="shared" si="43"/>
        <v>0</v>
      </c>
      <c r="K269" s="120"/>
      <c r="L269" s="113">
        <f t="shared" si="44"/>
        <v>0</v>
      </c>
      <c r="M269" s="121">
        <f t="shared" si="45"/>
        <v>0</v>
      </c>
      <c r="N269" s="152">
        <f t="shared" si="46"/>
        <v>0</v>
      </c>
      <c r="O269" s="153">
        <f t="shared" si="47"/>
        <v>0</v>
      </c>
    </row>
    <row r="270" spans="1:15" s="132" customFormat="1" ht="39.950000000000003" customHeight="1">
      <c r="A270" s="102"/>
      <c r="B270" s="105"/>
      <c r="C270" s="105"/>
      <c r="D270" s="105"/>
      <c r="E270" s="107"/>
      <c r="F270" s="111"/>
      <c r="G270" s="109"/>
      <c r="H270" s="118">
        <f t="shared" si="42"/>
        <v>0</v>
      </c>
      <c r="I270" s="119"/>
      <c r="J270" s="113">
        <f t="shared" si="43"/>
        <v>0</v>
      </c>
      <c r="K270" s="120"/>
      <c r="L270" s="113">
        <f t="shared" si="44"/>
        <v>0</v>
      </c>
      <c r="M270" s="121">
        <f t="shared" si="45"/>
        <v>0</v>
      </c>
      <c r="N270" s="152">
        <f t="shared" si="46"/>
        <v>0</v>
      </c>
      <c r="O270" s="153">
        <f t="shared" si="47"/>
        <v>0</v>
      </c>
    </row>
    <row r="271" spans="1:15" s="132" customFormat="1" ht="39.950000000000003" customHeight="1">
      <c r="A271" s="102"/>
      <c r="B271" s="105"/>
      <c r="C271" s="105"/>
      <c r="D271" s="105"/>
      <c r="E271" s="107"/>
      <c r="F271" s="111"/>
      <c r="G271" s="109"/>
      <c r="H271" s="118">
        <f t="shared" si="42"/>
        <v>0</v>
      </c>
      <c r="I271" s="119"/>
      <c r="J271" s="113">
        <f t="shared" si="43"/>
        <v>0</v>
      </c>
      <c r="K271" s="120"/>
      <c r="L271" s="113">
        <f t="shared" si="44"/>
        <v>0</v>
      </c>
      <c r="M271" s="121">
        <f t="shared" si="45"/>
        <v>0</v>
      </c>
      <c r="N271" s="152">
        <f t="shared" si="46"/>
        <v>0</v>
      </c>
      <c r="O271" s="153">
        <f t="shared" si="47"/>
        <v>0</v>
      </c>
    </row>
    <row r="272" spans="1:15" s="132" customFormat="1" ht="39.950000000000003" customHeight="1">
      <c r="A272" s="102"/>
      <c r="B272" s="105"/>
      <c r="C272" s="105"/>
      <c r="D272" s="105"/>
      <c r="E272" s="107"/>
      <c r="F272" s="111"/>
      <c r="G272" s="109"/>
      <c r="H272" s="118">
        <f t="shared" si="42"/>
        <v>0</v>
      </c>
      <c r="I272" s="119"/>
      <c r="J272" s="113">
        <f t="shared" si="43"/>
        <v>0</v>
      </c>
      <c r="K272" s="120"/>
      <c r="L272" s="113">
        <f t="shared" si="44"/>
        <v>0</v>
      </c>
      <c r="M272" s="121">
        <f t="shared" si="45"/>
        <v>0</v>
      </c>
      <c r="N272" s="152">
        <f t="shared" si="46"/>
        <v>0</v>
      </c>
      <c r="O272" s="153">
        <f t="shared" si="47"/>
        <v>0</v>
      </c>
    </row>
    <row r="273" spans="1:15" s="132" customFormat="1" ht="39.950000000000003" customHeight="1">
      <c r="A273" s="102"/>
      <c r="B273" s="105"/>
      <c r="C273" s="105"/>
      <c r="D273" s="105"/>
      <c r="E273" s="107"/>
      <c r="F273" s="111"/>
      <c r="G273" s="109"/>
      <c r="H273" s="118">
        <f t="shared" si="42"/>
        <v>0</v>
      </c>
      <c r="I273" s="119"/>
      <c r="J273" s="113">
        <f t="shared" si="43"/>
        <v>0</v>
      </c>
      <c r="K273" s="120"/>
      <c r="L273" s="113">
        <f t="shared" si="44"/>
        <v>0</v>
      </c>
      <c r="M273" s="121">
        <f t="shared" si="45"/>
        <v>0</v>
      </c>
      <c r="N273" s="152">
        <f t="shared" si="46"/>
        <v>0</v>
      </c>
      <c r="O273" s="153">
        <f t="shared" si="47"/>
        <v>0</v>
      </c>
    </row>
    <row r="274" spans="1:15" s="132" customFormat="1" ht="39.950000000000003" customHeight="1">
      <c r="A274" s="102"/>
      <c r="B274" s="105"/>
      <c r="C274" s="105"/>
      <c r="D274" s="105"/>
      <c r="E274" s="107"/>
      <c r="F274" s="111"/>
      <c r="G274" s="109"/>
      <c r="H274" s="118">
        <f t="shared" si="42"/>
        <v>0</v>
      </c>
      <c r="I274" s="119"/>
      <c r="J274" s="113">
        <f t="shared" si="43"/>
        <v>0</v>
      </c>
      <c r="K274" s="120"/>
      <c r="L274" s="113">
        <f t="shared" si="44"/>
        <v>0</v>
      </c>
      <c r="M274" s="121">
        <f t="shared" si="45"/>
        <v>0</v>
      </c>
      <c r="N274" s="152">
        <f t="shared" si="46"/>
        <v>0</v>
      </c>
      <c r="O274" s="153">
        <f t="shared" si="47"/>
        <v>0</v>
      </c>
    </row>
    <row r="275" spans="1:15" s="132" customFormat="1" ht="39.950000000000003" customHeight="1">
      <c r="A275" s="102"/>
      <c r="B275" s="105"/>
      <c r="C275" s="105"/>
      <c r="D275" s="105"/>
      <c r="E275" s="107"/>
      <c r="F275" s="111"/>
      <c r="G275" s="109"/>
      <c r="H275" s="118">
        <f t="shared" si="42"/>
        <v>0</v>
      </c>
      <c r="I275" s="119"/>
      <c r="J275" s="113">
        <f t="shared" si="43"/>
        <v>0</v>
      </c>
      <c r="K275" s="120"/>
      <c r="L275" s="113">
        <f t="shared" si="44"/>
        <v>0</v>
      </c>
      <c r="M275" s="121">
        <f t="shared" si="45"/>
        <v>0</v>
      </c>
      <c r="N275" s="152">
        <f t="shared" si="46"/>
        <v>0</v>
      </c>
      <c r="O275" s="153">
        <f t="shared" si="47"/>
        <v>0</v>
      </c>
    </row>
    <row r="276" spans="1:15" s="132" customFormat="1" ht="39.950000000000003" customHeight="1">
      <c r="A276" s="102"/>
      <c r="B276" s="105"/>
      <c r="C276" s="105"/>
      <c r="D276" s="105"/>
      <c r="E276" s="107"/>
      <c r="F276" s="111"/>
      <c r="G276" s="109"/>
      <c r="H276" s="118">
        <f t="shared" si="42"/>
        <v>0</v>
      </c>
      <c r="I276" s="119"/>
      <c r="J276" s="113">
        <f t="shared" si="43"/>
        <v>0</v>
      </c>
      <c r="K276" s="120"/>
      <c r="L276" s="113">
        <f t="shared" si="44"/>
        <v>0</v>
      </c>
      <c r="M276" s="121">
        <f t="shared" si="45"/>
        <v>0</v>
      </c>
      <c r="N276" s="152">
        <f t="shared" si="46"/>
        <v>0</v>
      </c>
      <c r="O276" s="153">
        <f t="shared" si="47"/>
        <v>0</v>
      </c>
    </row>
    <row r="277" spans="1:15" s="132" customFormat="1" ht="39.950000000000003" customHeight="1">
      <c r="A277" s="102"/>
      <c r="B277" s="105"/>
      <c r="C277" s="105"/>
      <c r="D277" s="105"/>
      <c r="E277" s="107"/>
      <c r="F277" s="111"/>
      <c r="G277" s="109"/>
      <c r="H277" s="118">
        <f t="shared" si="42"/>
        <v>0</v>
      </c>
      <c r="I277" s="119"/>
      <c r="J277" s="113">
        <f t="shared" si="43"/>
        <v>0</v>
      </c>
      <c r="K277" s="120"/>
      <c r="L277" s="113">
        <f t="shared" si="44"/>
        <v>0</v>
      </c>
      <c r="M277" s="121">
        <f t="shared" si="45"/>
        <v>0</v>
      </c>
      <c r="N277" s="152">
        <f t="shared" si="46"/>
        <v>0</v>
      </c>
      <c r="O277" s="153">
        <f t="shared" si="47"/>
        <v>0</v>
      </c>
    </row>
    <row r="278" spans="1:15" s="132" customFormat="1" ht="39.950000000000003" customHeight="1">
      <c r="A278" s="102"/>
      <c r="B278" s="105"/>
      <c r="C278" s="105"/>
      <c r="D278" s="105"/>
      <c r="E278" s="107"/>
      <c r="F278" s="111"/>
      <c r="G278" s="109"/>
      <c r="H278" s="118">
        <f t="shared" si="42"/>
        <v>0</v>
      </c>
      <c r="I278" s="119"/>
      <c r="J278" s="113">
        <f t="shared" si="43"/>
        <v>0</v>
      </c>
      <c r="K278" s="120"/>
      <c r="L278" s="113">
        <f t="shared" si="44"/>
        <v>0</v>
      </c>
      <c r="M278" s="121">
        <f t="shared" si="45"/>
        <v>0</v>
      </c>
      <c r="N278" s="152">
        <f t="shared" si="46"/>
        <v>0</v>
      </c>
      <c r="O278" s="153">
        <f t="shared" si="47"/>
        <v>0</v>
      </c>
    </row>
    <row r="279" spans="1:15" s="132" customFormat="1" ht="39.950000000000003" customHeight="1">
      <c r="A279" s="102"/>
      <c r="B279" s="105"/>
      <c r="C279" s="105"/>
      <c r="D279" s="105"/>
      <c r="E279" s="107"/>
      <c r="F279" s="111"/>
      <c r="G279" s="109"/>
      <c r="H279" s="118">
        <f t="shared" si="42"/>
        <v>0</v>
      </c>
      <c r="I279" s="119"/>
      <c r="J279" s="113">
        <f t="shared" si="43"/>
        <v>0</v>
      </c>
      <c r="K279" s="120"/>
      <c r="L279" s="113">
        <f t="shared" si="44"/>
        <v>0</v>
      </c>
      <c r="M279" s="121">
        <f t="shared" si="45"/>
        <v>0</v>
      </c>
      <c r="N279" s="152">
        <f t="shared" si="46"/>
        <v>0</v>
      </c>
      <c r="O279" s="153">
        <f t="shared" si="47"/>
        <v>0</v>
      </c>
    </row>
    <row r="280" spans="1:15" s="132" customFormat="1" ht="39.950000000000003" customHeight="1">
      <c r="A280" s="102"/>
      <c r="B280" s="105"/>
      <c r="C280" s="105"/>
      <c r="D280" s="105"/>
      <c r="E280" s="107"/>
      <c r="F280" s="111"/>
      <c r="G280" s="109"/>
      <c r="H280" s="118">
        <f t="shared" si="42"/>
        <v>0</v>
      </c>
      <c r="I280" s="119"/>
      <c r="J280" s="113">
        <f t="shared" si="43"/>
        <v>0</v>
      </c>
      <c r="K280" s="120"/>
      <c r="L280" s="113">
        <f t="shared" si="44"/>
        <v>0</v>
      </c>
      <c r="M280" s="121">
        <f t="shared" si="45"/>
        <v>0</v>
      </c>
      <c r="N280" s="152">
        <f t="shared" si="46"/>
        <v>0</v>
      </c>
      <c r="O280" s="153">
        <f t="shared" si="47"/>
        <v>0</v>
      </c>
    </row>
    <row r="281" spans="1:15" s="132" customFormat="1" ht="39.950000000000003" customHeight="1">
      <c r="A281" s="102"/>
      <c r="B281" s="105"/>
      <c r="C281" s="105"/>
      <c r="D281" s="105"/>
      <c r="E281" s="107"/>
      <c r="F281" s="111"/>
      <c r="G281" s="109"/>
      <c r="H281" s="118">
        <f t="shared" si="42"/>
        <v>0</v>
      </c>
      <c r="I281" s="119"/>
      <c r="J281" s="113">
        <f t="shared" si="43"/>
        <v>0</v>
      </c>
      <c r="K281" s="120"/>
      <c r="L281" s="113">
        <f t="shared" si="44"/>
        <v>0</v>
      </c>
      <c r="M281" s="121">
        <f t="shared" si="45"/>
        <v>0</v>
      </c>
      <c r="N281" s="152">
        <f t="shared" si="46"/>
        <v>0</v>
      </c>
      <c r="O281" s="153">
        <f t="shared" si="47"/>
        <v>0</v>
      </c>
    </row>
    <row r="282" spans="1:15" s="132" customFormat="1" ht="39.950000000000003" customHeight="1">
      <c r="A282" s="102"/>
      <c r="B282" s="105"/>
      <c r="C282" s="105"/>
      <c r="D282" s="105"/>
      <c r="E282" s="107"/>
      <c r="F282" s="111"/>
      <c r="G282" s="109"/>
      <c r="H282" s="118">
        <f t="shared" si="42"/>
        <v>0</v>
      </c>
      <c r="I282" s="119"/>
      <c r="J282" s="113">
        <f t="shared" si="43"/>
        <v>0</v>
      </c>
      <c r="K282" s="120"/>
      <c r="L282" s="113">
        <f t="shared" si="44"/>
        <v>0</v>
      </c>
      <c r="M282" s="121">
        <f t="shared" si="45"/>
        <v>0</v>
      </c>
      <c r="N282" s="152">
        <f t="shared" si="46"/>
        <v>0</v>
      </c>
      <c r="O282" s="153">
        <f t="shared" si="47"/>
        <v>0</v>
      </c>
    </row>
    <row r="283" spans="1:15" s="132" customFormat="1" ht="39.950000000000003" customHeight="1">
      <c r="A283" s="102"/>
      <c r="B283" s="105"/>
      <c r="C283" s="105"/>
      <c r="D283" s="105"/>
      <c r="E283" s="107"/>
      <c r="F283" s="111"/>
      <c r="G283" s="109"/>
      <c r="H283" s="118">
        <f t="shared" si="42"/>
        <v>0</v>
      </c>
      <c r="I283" s="119"/>
      <c r="J283" s="113">
        <f t="shared" si="43"/>
        <v>0</v>
      </c>
      <c r="K283" s="120"/>
      <c r="L283" s="113">
        <f t="shared" si="44"/>
        <v>0</v>
      </c>
      <c r="M283" s="121">
        <f t="shared" si="45"/>
        <v>0</v>
      </c>
      <c r="N283" s="152">
        <f t="shared" si="46"/>
        <v>0</v>
      </c>
      <c r="O283" s="153">
        <f t="shared" si="47"/>
        <v>0</v>
      </c>
    </row>
    <row r="284" spans="1:15" s="132" customFormat="1" ht="39.950000000000003" customHeight="1">
      <c r="A284" s="102"/>
      <c r="B284" s="105"/>
      <c r="C284" s="105"/>
      <c r="D284" s="105"/>
      <c r="E284" s="107"/>
      <c r="F284" s="111"/>
      <c r="G284" s="109"/>
      <c r="H284" s="118">
        <f t="shared" si="42"/>
        <v>0</v>
      </c>
      <c r="I284" s="119"/>
      <c r="J284" s="113">
        <f t="shared" si="43"/>
        <v>0</v>
      </c>
      <c r="K284" s="120"/>
      <c r="L284" s="113">
        <f t="shared" si="44"/>
        <v>0</v>
      </c>
      <c r="M284" s="121">
        <f t="shared" si="45"/>
        <v>0</v>
      </c>
      <c r="N284" s="152">
        <f t="shared" si="46"/>
        <v>0</v>
      </c>
      <c r="O284" s="153">
        <f t="shared" si="47"/>
        <v>0</v>
      </c>
    </row>
    <row r="285" spans="1:15" s="132" customFormat="1" ht="39.950000000000003" customHeight="1">
      <c r="A285" s="102"/>
      <c r="B285" s="105"/>
      <c r="C285" s="105"/>
      <c r="D285" s="105"/>
      <c r="E285" s="107"/>
      <c r="F285" s="111"/>
      <c r="G285" s="109"/>
      <c r="H285" s="118">
        <f t="shared" si="42"/>
        <v>0</v>
      </c>
      <c r="I285" s="119"/>
      <c r="J285" s="113">
        <f t="shared" si="43"/>
        <v>0</v>
      </c>
      <c r="K285" s="120"/>
      <c r="L285" s="113">
        <f t="shared" si="44"/>
        <v>0</v>
      </c>
      <c r="M285" s="121">
        <f t="shared" si="45"/>
        <v>0</v>
      </c>
      <c r="N285" s="152">
        <f t="shared" si="46"/>
        <v>0</v>
      </c>
      <c r="O285" s="153">
        <f t="shared" si="47"/>
        <v>0</v>
      </c>
    </row>
    <row r="286" spans="1:15" s="132" customFormat="1" ht="39.950000000000003" customHeight="1">
      <c r="A286" s="102"/>
      <c r="B286" s="105"/>
      <c r="C286" s="105"/>
      <c r="D286" s="105"/>
      <c r="E286" s="107"/>
      <c r="F286" s="111"/>
      <c r="G286" s="109"/>
      <c r="H286" s="118">
        <f t="shared" si="42"/>
        <v>0</v>
      </c>
      <c r="I286" s="119"/>
      <c r="J286" s="113">
        <f t="shared" si="43"/>
        <v>0</v>
      </c>
      <c r="K286" s="120"/>
      <c r="L286" s="113">
        <f t="shared" si="44"/>
        <v>0</v>
      </c>
      <c r="M286" s="121">
        <f t="shared" si="45"/>
        <v>0</v>
      </c>
      <c r="N286" s="152">
        <f t="shared" si="46"/>
        <v>0</v>
      </c>
      <c r="O286" s="153">
        <f t="shared" si="47"/>
        <v>0</v>
      </c>
    </row>
    <row r="287" spans="1:15" s="132" customFormat="1" ht="39.950000000000003" customHeight="1">
      <c r="A287" s="102"/>
      <c r="B287" s="105"/>
      <c r="C287" s="105"/>
      <c r="D287" s="105"/>
      <c r="E287" s="107"/>
      <c r="F287" s="111"/>
      <c r="G287" s="109"/>
      <c r="H287" s="118">
        <f t="shared" si="42"/>
        <v>0</v>
      </c>
      <c r="I287" s="119"/>
      <c r="J287" s="113">
        <f t="shared" si="43"/>
        <v>0</v>
      </c>
      <c r="K287" s="120"/>
      <c r="L287" s="113">
        <f t="shared" si="44"/>
        <v>0</v>
      </c>
      <c r="M287" s="121">
        <f t="shared" si="45"/>
        <v>0</v>
      </c>
      <c r="N287" s="152">
        <f t="shared" si="46"/>
        <v>0</v>
      </c>
      <c r="O287" s="153">
        <f t="shared" si="47"/>
        <v>0</v>
      </c>
    </row>
    <row r="288" spans="1:15" s="132" customFormat="1" ht="39.950000000000003" customHeight="1">
      <c r="A288" s="102"/>
      <c r="B288" s="105"/>
      <c r="C288" s="105"/>
      <c r="D288" s="105"/>
      <c r="E288" s="107"/>
      <c r="F288" s="111"/>
      <c r="G288" s="109"/>
      <c r="H288" s="118">
        <f t="shared" si="42"/>
        <v>0</v>
      </c>
      <c r="I288" s="119"/>
      <c r="J288" s="113">
        <f t="shared" si="43"/>
        <v>0</v>
      </c>
      <c r="K288" s="120"/>
      <c r="L288" s="113">
        <f t="shared" si="44"/>
        <v>0</v>
      </c>
      <c r="M288" s="121">
        <f t="shared" si="45"/>
        <v>0</v>
      </c>
      <c r="N288" s="152">
        <f t="shared" si="46"/>
        <v>0</v>
      </c>
      <c r="O288" s="153">
        <f t="shared" si="47"/>
        <v>0</v>
      </c>
    </row>
    <row r="289" spans="1:15" s="132" customFormat="1" ht="39.950000000000003" customHeight="1">
      <c r="A289" s="102"/>
      <c r="B289" s="105"/>
      <c r="C289" s="105"/>
      <c r="D289" s="105"/>
      <c r="E289" s="107"/>
      <c r="F289" s="111"/>
      <c r="G289" s="109"/>
      <c r="H289" s="118">
        <f t="shared" si="42"/>
        <v>0</v>
      </c>
      <c r="I289" s="119"/>
      <c r="J289" s="113">
        <f t="shared" si="43"/>
        <v>0</v>
      </c>
      <c r="K289" s="120"/>
      <c r="L289" s="113">
        <f t="shared" si="44"/>
        <v>0</v>
      </c>
      <c r="M289" s="121">
        <f t="shared" si="45"/>
        <v>0</v>
      </c>
      <c r="N289" s="152">
        <f t="shared" si="46"/>
        <v>0</v>
      </c>
      <c r="O289" s="153">
        <f t="shared" si="47"/>
        <v>0</v>
      </c>
    </row>
    <row r="290" spans="1:15" s="132" customFormat="1" ht="39.950000000000003" customHeight="1">
      <c r="A290" s="102"/>
      <c r="B290" s="105"/>
      <c r="C290" s="105"/>
      <c r="D290" s="105"/>
      <c r="E290" s="107"/>
      <c r="F290" s="111"/>
      <c r="G290" s="109"/>
      <c r="H290" s="118">
        <f t="shared" si="42"/>
        <v>0</v>
      </c>
      <c r="I290" s="119"/>
      <c r="J290" s="113">
        <f t="shared" si="43"/>
        <v>0</v>
      </c>
      <c r="K290" s="120"/>
      <c r="L290" s="113">
        <f t="shared" si="44"/>
        <v>0</v>
      </c>
      <c r="M290" s="121">
        <f t="shared" si="45"/>
        <v>0</v>
      </c>
      <c r="N290" s="152">
        <f t="shared" si="46"/>
        <v>0</v>
      </c>
      <c r="O290" s="153">
        <f t="shared" si="47"/>
        <v>0</v>
      </c>
    </row>
    <row r="291" spans="1:15" s="132" customFormat="1" ht="39.950000000000003" customHeight="1">
      <c r="A291" s="102"/>
      <c r="B291" s="105"/>
      <c r="C291" s="105"/>
      <c r="D291" s="105"/>
      <c r="E291" s="107"/>
      <c r="F291" s="111"/>
      <c r="G291" s="109"/>
      <c r="H291" s="118">
        <f t="shared" si="42"/>
        <v>0</v>
      </c>
      <c r="I291" s="119"/>
      <c r="J291" s="113">
        <f t="shared" si="43"/>
        <v>0</v>
      </c>
      <c r="K291" s="120"/>
      <c r="L291" s="113">
        <f t="shared" si="44"/>
        <v>0</v>
      </c>
      <c r="M291" s="121">
        <f t="shared" si="45"/>
        <v>0</v>
      </c>
      <c r="N291" s="152">
        <f t="shared" si="46"/>
        <v>0</v>
      </c>
      <c r="O291" s="153">
        <f t="shared" si="47"/>
        <v>0</v>
      </c>
    </row>
    <row r="292" spans="1:15" s="132" customFormat="1" ht="39.950000000000003" customHeight="1">
      <c r="A292" s="102"/>
      <c r="B292" s="105"/>
      <c r="C292" s="105"/>
      <c r="D292" s="105"/>
      <c r="E292" s="107"/>
      <c r="F292" s="111"/>
      <c r="G292" s="109"/>
      <c r="H292" s="118">
        <f t="shared" si="42"/>
        <v>0</v>
      </c>
      <c r="I292" s="119"/>
      <c r="J292" s="113">
        <f t="shared" si="43"/>
        <v>0</v>
      </c>
      <c r="K292" s="120"/>
      <c r="L292" s="113">
        <f t="shared" si="44"/>
        <v>0</v>
      </c>
      <c r="M292" s="121">
        <f t="shared" si="45"/>
        <v>0</v>
      </c>
      <c r="N292" s="152">
        <f t="shared" si="46"/>
        <v>0</v>
      </c>
      <c r="O292" s="153">
        <f t="shared" si="47"/>
        <v>0</v>
      </c>
    </row>
    <row r="293" spans="1:15" s="132" customFormat="1" ht="39.950000000000003" customHeight="1">
      <c r="A293" s="102"/>
      <c r="B293" s="105"/>
      <c r="C293" s="105"/>
      <c r="D293" s="105"/>
      <c r="E293" s="107"/>
      <c r="F293" s="111"/>
      <c r="G293" s="109"/>
      <c r="H293" s="118">
        <f t="shared" si="42"/>
        <v>0</v>
      </c>
      <c r="I293" s="119"/>
      <c r="J293" s="113">
        <f t="shared" si="43"/>
        <v>0</v>
      </c>
      <c r="K293" s="120"/>
      <c r="L293" s="113">
        <f t="shared" si="44"/>
        <v>0</v>
      </c>
      <c r="M293" s="121">
        <f t="shared" si="45"/>
        <v>0</v>
      </c>
      <c r="N293" s="152">
        <f t="shared" si="46"/>
        <v>0</v>
      </c>
      <c r="O293" s="153">
        <f t="shared" si="47"/>
        <v>0</v>
      </c>
    </row>
    <row r="294" spans="1:15" s="132" customFormat="1" ht="39.950000000000003" customHeight="1">
      <c r="A294" s="102"/>
      <c r="B294" s="105"/>
      <c r="C294" s="105"/>
      <c r="D294" s="105"/>
      <c r="E294" s="107"/>
      <c r="F294" s="111"/>
      <c r="G294" s="109"/>
      <c r="H294" s="118">
        <f t="shared" si="42"/>
        <v>0</v>
      </c>
      <c r="I294" s="119"/>
      <c r="J294" s="113">
        <f t="shared" si="43"/>
        <v>0</v>
      </c>
      <c r="K294" s="120"/>
      <c r="L294" s="113">
        <f t="shared" si="44"/>
        <v>0</v>
      </c>
      <c r="M294" s="121">
        <f t="shared" si="45"/>
        <v>0</v>
      </c>
      <c r="N294" s="152">
        <f t="shared" si="46"/>
        <v>0</v>
      </c>
      <c r="O294" s="153">
        <f t="shared" si="47"/>
        <v>0</v>
      </c>
    </row>
    <row r="295" spans="1:15" s="132" customFormat="1" ht="39.950000000000003" customHeight="1">
      <c r="A295" s="102"/>
      <c r="B295" s="105"/>
      <c r="C295" s="105"/>
      <c r="D295" s="105"/>
      <c r="E295" s="107"/>
      <c r="F295" s="111"/>
      <c r="G295" s="109"/>
      <c r="H295" s="118">
        <f t="shared" si="42"/>
        <v>0</v>
      </c>
      <c r="I295" s="119"/>
      <c r="J295" s="113">
        <f t="shared" si="43"/>
        <v>0</v>
      </c>
      <c r="K295" s="120"/>
      <c r="L295" s="113">
        <f t="shared" si="44"/>
        <v>0</v>
      </c>
      <c r="M295" s="121">
        <f t="shared" si="45"/>
        <v>0</v>
      </c>
      <c r="N295" s="152">
        <f t="shared" si="46"/>
        <v>0</v>
      </c>
      <c r="O295" s="153">
        <f t="shared" si="47"/>
        <v>0</v>
      </c>
    </row>
    <row r="296" spans="1:15" s="132" customFormat="1" ht="39.950000000000003" customHeight="1">
      <c r="A296" s="102"/>
      <c r="B296" s="105"/>
      <c r="C296" s="105"/>
      <c r="D296" s="105"/>
      <c r="E296" s="107"/>
      <c r="F296" s="111"/>
      <c r="G296" s="109"/>
      <c r="H296" s="118">
        <f t="shared" si="42"/>
        <v>0</v>
      </c>
      <c r="I296" s="119"/>
      <c r="J296" s="113">
        <f t="shared" si="43"/>
        <v>0</v>
      </c>
      <c r="K296" s="120"/>
      <c r="L296" s="113">
        <f t="shared" si="44"/>
        <v>0</v>
      </c>
      <c r="M296" s="121">
        <f t="shared" si="45"/>
        <v>0</v>
      </c>
      <c r="N296" s="152">
        <f t="shared" si="46"/>
        <v>0</v>
      </c>
      <c r="O296" s="153">
        <f t="shared" si="47"/>
        <v>0</v>
      </c>
    </row>
    <row r="297" spans="1:15" s="132" customFormat="1" ht="39.950000000000003" customHeight="1">
      <c r="A297" s="102"/>
      <c r="B297" s="105"/>
      <c r="C297" s="105"/>
      <c r="D297" s="105"/>
      <c r="E297" s="107"/>
      <c r="F297" s="111"/>
      <c r="G297" s="109"/>
      <c r="H297" s="118">
        <f t="shared" si="42"/>
        <v>0</v>
      </c>
      <c r="I297" s="119"/>
      <c r="J297" s="113">
        <f t="shared" si="43"/>
        <v>0</v>
      </c>
      <c r="K297" s="120"/>
      <c r="L297" s="113">
        <f t="shared" si="44"/>
        <v>0</v>
      </c>
      <c r="M297" s="121">
        <f t="shared" si="45"/>
        <v>0</v>
      </c>
      <c r="N297" s="152">
        <f t="shared" si="46"/>
        <v>0</v>
      </c>
      <c r="O297" s="153">
        <f t="shared" si="47"/>
        <v>0</v>
      </c>
    </row>
    <row r="298" spans="1:15" s="132" customFormat="1" ht="39.950000000000003" customHeight="1">
      <c r="A298" s="102"/>
      <c r="B298" s="105"/>
      <c r="C298" s="105"/>
      <c r="D298" s="105"/>
      <c r="E298" s="107"/>
      <c r="F298" s="111"/>
      <c r="G298" s="109"/>
      <c r="H298" s="118">
        <f t="shared" si="42"/>
        <v>0</v>
      </c>
      <c r="I298" s="119"/>
      <c r="J298" s="113">
        <f t="shared" si="43"/>
        <v>0</v>
      </c>
      <c r="K298" s="120"/>
      <c r="L298" s="113">
        <f t="shared" si="44"/>
        <v>0</v>
      </c>
      <c r="M298" s="121">
        <f t="shared" si="45"/>
        <v>0</v>
      </c>
      <c r="N298" s="152">
        <f t="shared" si="46"/>
        <v>0</v>
      </c>
      <c r="O298" s="153">
        <f t="shared" si="47"/>
        <v>0</v>
      </c>
    </row>
    <row r="299" spans="1:15" s="132" customFormat="1" ht="39.950000000000003" customHeight="1">
      <c r="A299" s="102"/>
      <c r="B299" s="105"/>
      <c r="C299" s="105"/>
      <c r="D299" s="105"/>
      <c r="E299" s="107"/>
      <c r="F299" s="111"/>
      <c r="G299" s="109"/>
      <c r="H299" s="118">
        <f t="shared" si="42"/>
        <v>0</v>
      </c>
      <c r="I299" s="119"/>
      <c r="J299" s="113">
        <f t="shared" si="43"/>
        <v>0</v>
      </c>
      <c r="K299" s="120"/>
      <c r="L299" s="113">
        <f t="shared" si="44"/>
        <v>0</v>
      </c>
      <c r="M299" s="121">
        <f t="shared" si="45"/>
        <v>0</v>
      </c>
      <c r="N299" s="152">
        <f t="shared" si="46"/>
        <v>0</v>
      </c>
      <c r="O299" s="153">
        <f t="shared" si="47"/>
        <v>0</v>
      </c>
    </row>
    <row r="300" spans="1:15" s="132" customFormat="1" ht="39.950000000000003" customHeight="1">
      <c r="A300" s="102"/>
      <c r="B300" s="105"/>
      <c r="C300" s="105"/>
      <c r="D300" s="105"/>
      <c r="E300" s="107"/>
      <c r="F300" s="111"/>
      <c r="G300" s="109"/>
      <c r="H300" s="118">
        <f t="shared" si="42"/>
        <v>0</v>
      </c>
      <c r="I300" s="119"/>
      <c r="J300" s="113">
        <f t="shared" si="43"/>
        <v>0</v>
      </c>
      <c r="K300" s="120"/>
      <c r="L300" s="113">
        <f t="shared" si="44"/>
        <v>0</v>
      </c>
      <c r="M300" s="121">
        <f t="shared" si="45"/>
        <v>0</v>
      </c>
      <c r="N300" s="152">
        <f t="shared" si="46"/>
        <v>0</v>
      </c>
      <c r="O300" s="153">
        <f t="shared" si="47"/>
        <v>0</v>
      </c>
    </row>
    <row r="301" spans="1:15" s="132" customFormat="1" ht="39.950000000000003" customHeight="1">
      <c r="A301" s="102"/>
      <c r="B301" s="105"/>
      <c r="C301" s="105"/>
      <c r="D301" s="105"/>
      <c r="E301" s="107"/>
      <c r="F301" s="111"/>
      <c r="G301" s="109"/>
      <c r="H301" s="118">
        <f t="shared" si="42"/>
        <v>0</v>
      </c>
      <c r="I301" s="119"/>
      <c r="J301" s="113">
        <f t="shared" si="43"/>
        <v>0</v>
      </c>
      <c r="K301" s="120"/>
      <c r="L301" s="113">
        <f t="shared" si="44"/>
        <v>0</v>
      </c>
      <c r="M301" s="121">
        <f t="shared" si="45"/>
        <v>0</v>
      </c>
      <c r="N301" s="152">
        <f t="shared" si="46"/>
        <v>0</v>
      </c>
      <c r="O301" s="153">
        <f t="shared" si="47"/>
        <v>0</v>
      </c>
    </row>
    <row r="302" spans="1:15" s="132" customFormat="1" ht="39.950000000000003" customHeight="1">
      <c r="A302" s="102"/>
      <c r="B302" s="105"/>
      <c r="C302" s="105"/>
      <c r="D302" s="105"/>
      <c r="E302" s="107"/>
      <c r="F302" s="111"/>
      <c r="G302" s="109"/>
      <c r="H302" s="118">
        <f t="shared" si="42"/>
        <v>0</v>
      </c>
      <c r="I302" s="119"/>
      <c r="J302" s="113">
        <f t="shared" si="43"/>
        <v>0</v>
      </c>
      <c r="K302" s="120"/>
      <c r="L302" s="113">
        <f t="shared" si="44"/>
        <v>0</v>
      </c>
      <c r="M302" s="121">
        <f t="shared" si="45"/>
        <v>0</v>
      </c>
      <c r="N302" s="152">
        <f t="shared" si="46"/>
        <v>0</v>
      </c>
      <c r="O302" s="153">
        <f t="shared" si="47"/>
        <v>0</v>
      </c>
    </row>
    <row r="303" spans="1:15" s="132" customFormat="1" ht="39.950000000000003" customHeight="1">
      <c r="A303" s="102"/>
      <c r="B303" s="105"/>
      <c r="C303" s="105"/>
      <c r="D303" s="105"/>
      <c r="E303" s="107"/>
      <c r="F303" s="111"/>
      <c r="G303" s="109"/>
      <c r="H303" s="118">
        <f t="shared" si="42"/>
        <v>0</v>
      </c>
      <c r="I303" s="119"/>
      <c r="J303" s="113">
        <f t="shared" si="43"/>
        <v>0</v>
      </c>
      <c r="K303" s="120"/>
      <c r="L303" s="113">
        <f t="shared" si="44"/>
        <v>0</v>
      </c>
      <c r="M303" s="121">
        <f t="shared" si="45"/>
        <v>0</v>
      </c>
      <c r="N303" s="152">
        <f t="shared" si="46"/>
        <v>0</v>
      </c>
      <c r="O303" s="153">
        <f t="shared" si="47"/>
        <v>0</v>
      </c>
    </row>
    <row r="304" spans="1:15" s="132" customFormat="1" ht="39.950000000000003" customHeight="1">
      <c r="A304" s="102"/>
      <c r="B304" s="105"/>
      <c r="C304" s="105"/>
      <c r="D304" s="105"/>
      <c r="E304" s="107"/>
      <c r="F304" s="111"/>
      <c r="G304" s="109"/>
      <c r="H304" s="118">
        <f t="shared" si="42"/>
        <v>0</v>
      </c>
      <c r="I304" s="119"/>
      <c r="J304" s="113">
        <f t="shared" si="43"/>
        <v>0</v>
      </c>
      <c r="K304" s="120"/>
      <c r="L304" s="113">
        <f t="shared" si="44"/>
        <v>0</v>
      </c>
      <c r="M304" s="121">
        <f t="shared" si="45"/>
        <v>0</v>
      </c>
      <c r="N304" s="152">
        <f t="shared" si="46"/>
        <v>0</v>
      </c>
      <c r="O304" s="153">
        <f t="shared" si="47"/>
        <v>0</v>
      </c>
    </row>
    <row r="305" spans="1:15" s="132" customFormat="1" ht="39.950000000000003" customHeight="1">
      <c r="A305" s="102"/>
      <c r="B305" s="105"/>
      <c r="C305" s="105"/>
      <c r="D305" s="105"/>
      <c r="E305" s="107"/>
      <c r="F305" s="111"/>
      <c r="G305" s="109"/>
      <c r="H305" s="118">
        <f t="shared" si="42"/>
        <v>0</v>
      </c>
      <c r="I305" s="119"/>
      <c r="J305" s="113">
        <f t="shared" si="43"/>
        <v>0</v>
      </c>
      <c r="K305" s="120"/>
      <c r="L305" s="113">
        <f t="shared" si="44"/>
        <v>0</v>
      </c>
      <c r="M305" s="121">
        <f t="shared" si="45"/>
        <v>0</v>
      </c>
      <c r="N305" s="152">
        <f t="shared" si="46"/>
        <v>0</v>
      </c>
      <c r="O305" s="153">
        <f t="shared" si="47"/>
        <v>0</v>
      </c>
    </row>
    <row r="306" spans="1:15" s="132" customFormat="1" ht="39.950000000000003" customHeight="1">
      <c r="A306" s="102"/>
      <c r="B306" s="105"/>
      <c r="C306" s="105"/>
      <c r="D306" s="105"/>
      <c r="E306" s="107"/>
      <c r="F306" s="111"/>
      <c r="G306" s="109"/>
      <c r="H306" s="118">
        <f t="shared" si="42"/>
        <v>0</v>
      </c>
      <c r="I306" s="119"/>
      <c r="J306" s="113">
        <f t="shared" si="43"/>
        <v>0</v>
      </c>
      <c r="K306" s="120"/>
      <c r="L306" s="113">
        <f t="shared" si="44"/>
        <v>0</v>
      </c>
      <c r="M306" s="121">
        <f t="shared" si="45"/>
        <v>0</v>
      </c>
      <c r="N306" s="152">
        <f t="shared" si="46"/>
        <v>0</v>
      </c>
      <c r="O306" s="153">
        <f t="shared" si="47"/>
        <v>0</v>
      </c>
    </row>
    <row r="307" spans="1:15" s="132" customFormat="1" ht="39.950000000000003" customHeight="1">
      <c r="A307" s="102"/>
      <c r="B307" s="105"/>
      <c r="C307" s="105"/>
      <c r="D307" s="105"/>
      <c r="E307" s="107"/>
      <c r="F307" s="111"/>
      <c r="G307" s="109"/>
      <c r="H307" s="118">
        <f t="shared" si="42"/>
        <v>0</v>
      </c>
      <c r="I307" s="119"/>
      <c r="J307" s="113">
        <f t="shared" si="43"/>
        <v>0</v>
      </c>
      <c r="K307" s="120"/>
      <c r="L307" s="113">
        <f t="shared" si="44"/>
        <v>0</v>
      </c>
      <c r="M307" s="121">
        <f t="shared" si="45"/>
        <v>0</v>
      </c>
      <c r="N307" s="152">
        <f t="shared" si="46"/>
        <v>0</v>
      </c>
      <c r="O307" s="153">
        <f t="shared" si="47"/>
        <v>0</v>
      </c>
    </row>
    <row r="308" spans="1:15" s="132" customFormat="1" ht="39.950000000000003" customHeight="1">
      <c r="A308" s="102"/>
      <c r="B308" s="105"/>
      <c r="C308" s="105"/>
      <c r="D308" s="105"/>
      <c r="E308" s="107"/>
      <c r="F308" s="111"/>
      <c r="G308" s="109"/>
      <c r="H308" s="118">
        <f t="shared" si="42"/>
        <v>0</v>
      </c>
      <c r="I308" s="119"/>
      <c r="J308" s="113">
        <f t="shared" si="43"/>
        <v>0</v>
      </c>
      <c r="K308" s="120"/>
      <c r="L308" s="113">
        <f t="shared" si="44"/>
        <v>0</v>
      </c>
      <c r="M308" s="121">
        <f t="shared" si="45"/>
        <v>0</v>
      </c>
      <c r="N308" s="152">
        <f t="shared" si="46"/>
        <v>0</v>
      </c>
      <c r="O308" s="153">
        <f t="shared" si="47"/>
        <v>0</v>
      </c>
    </row>
    <row r="309" spans="1:15" s="132" customFormat="1" ht="39.950000000000003" customHeight="1">
      <c r="A309" s="102"/>
      <c r="B309" s="105"/>
      <c r="C309" s="105"/>
      <c r="D309" s="105"/>
      <c r="E309" s="107"/>
      <c r="F309" s="111"/>
      <c r="G309" s="109"/>
      <c r="H309" s="118">
        <f t="shared" si="42"/>
        <v>0</v>
      </c>
      <c r="I309" s="119"/>
      <c r="J309" s="113">
        <f t="shared" si="43"/>
        <v>0</v>
      </c>
      <c r="K309" s="120"/>
      <c r="L309" s="113">
        <f t="shared" si="44"/>
        <v>0</v>
      </c>
      <c r="M309" s="121">
        <f t="shared" si="45"/>
        <v>0</v>
      </c>
      <c r="N309" s="152">
        <f t="shared" si="46"/>
        <v>0</v>
      </c>
      <c r="O309" s="153">
        <f t="shared" si="47"/>
        <v>0</v>
      </c>
    </row>
    <row r="310" spans="1:15" s="132" customFormat="1" ht="39.950000000000003" customHeight="1">
      <c r="A310" s="102"/>
      <c r="B310" s="105"/>
      <c r="C310" s="105"/>
      <c r="D310" s="105"/>
      <c r="E310" s="107"/>
      <c r="F310" s="111"/>
      <c r="G310" s="109"/>
      <c r="H310" s="118">
        <f t="shared" si="42"/>
        <v>0</v>
      </c>
      <c r="I310" s="119"/>
      <c r="J310" s="113">
        <f t="shared" si="43"/>
        <v>0</v>
      </c>
      <c r="K310" s="120"/>
      <c r="L310" s="113">
        <f t="shared" si="44"/>
        <v>0</v>
      </c>
      <c r="M310" s="121">
        <f t="shared" si="45"/>
        <v>0</v>
      </c>
      <c r="N310" s="152">
        <f t="shared" si="46"/>
        <v>0</v>
      </c>
      <c r="O310" s="153">
        <f t="shared" si="47"/>
        <v>0</v>
      </c>
    </row>
    <row r="311" spans="1:15" s="132" customFormat="1" ht="39.950000000000003" customHeight="1">
      <c r="A311" s="102"/>
      <c r="B311" s="105"/>
      <c r="C311" s="105"/>
      <c r="D311" s="105"/>
      <c r="E311" s="107"/>
      <c r="F311" s="111"/>
      <c r="G311" s="109"/>
      <c r="H311" s="118">
        <f t="shared" si="42"/>
        <v>0</v>
      </c>
      <c r="I311" s="119"/>
      <c r="J311" s="113">
        <f t="shared" si="43"/>
        <v>0</v>
      </c>
      <c r="K311" s="120"/>
      <c r="L311" s="113">
        <f t="shared" si="44"/>
        <v>0</v>
      </c>
      <c r="M311" s="121">
        <f t="shared" si="45"/>
        <v>0</v>
      </c>
      <c r="N311" s="152">
        <f t="shared" si="46"/>
        <v>0</v>
      </c>
      <c r="O311" s="153">
        <f t="shared" si="47"/>
        <v>0</v>
      </c>
    </row>
    <row r="312" spans="1:15" s="132" customFormat="1" ht="39.950000000000003" customHeight="1">
      <c r="A312" s="102"/>
      <c r="B312" s="105"/>
      <c r="C312" s="105"/>
      <c r="D312" s="105"/>
      <c r="E312" s="107"/>
      <c r="F312" s="111"/>
      <c r="G312" s="109"/>
      <c r="H312" s="118">
        <f t="shared" si="42"/>
        <v>0</v>
      </c>
      <c r="I312" s="119"/>
      <c r="J312" s="113">
        <f t="shared" si="43"/>
        <v>0</v>
      </c>
      <c r="K312" s="120"/>
      <c r="L312" s="113">
        <f t="shared" si="44"/>
        <v>0</v>
      </c>
      <c r="M312" s="121">
        <f t="shared" si="45"/>
        <v>0</v>
      </c>
      <c r="N312" s="152">
        <f t="shared" si="46"/>
        <v>0</v>
      </c>
      <c r="O312" s="153">
        <f t="shared" si="47"/>
        <v>0</v>
      </c>
    </row>
    <row r="313" spans="1:15" s="132" customFormat="1" ht="39.950000000000003" customHeight="1">
      <c r="A313" s="102"/>
      <c r="B313" s="105"/>
      <c r="C313" s="105"/>
      <c r="D313" s="105"/>
      <c r="E313" s="107"/>
      <c r="F313" s="111"/>
      <c r="G313" s="109"/>
      <c r="H313" s="118">
        <f t="shared" si="42"/>
        <v>0</v>
      </c>
      <c r="I313" s="119"/>
      <c r="J313" s="113">
        <f t="shared" si="43"/>
        <v>0</v>
      </c>
      <c r="K313" s="120"/>
      <c r="L313" s="113">
        <f t="shared" si="44"/>
        <v>0</v>
      </c>
      <c r="M313" s="121">
        <f t="shared" si="45"/>
        <v>0</v>
      </c>
      <c r="N313" s="152">
        <f t="shared" si="46"/>
        <v>0</v>
      </c>
      <c r="O313" s="153">
        <f t="shared" si="47"/>
        <v>0</v>
      </c>
    </row>
    <row r="314" spans="1:15" s="132" customFormat="1" ht="39.950000000000003" customHeight="1">
      <c r="A314" s="102"/>
      <c r="B314" s="105"/>
      <c r="C314" s="105"/>
      <c r="D314" s="105"/>
      <c r="E314" s="107"/>
      <c r="F314" s="111"/>
      <c r="G314" s="109"/>
      <c r="H314" s="118">
        <f t="shared" si="42"/>
        <v>0</v>
      </c>
      <c r="I314" s="119"/>
      <c r="J314" s="113">
        <f t="shared" si="43"/>
        <v>0</v>
      </c>
      <c r="K314" s="120"/>
      <c r="L314" s="113">
        <f t="shared" si="44"/>
        <v>0</v>
      </c>
      <c r="M314" s="121">
        <f t="shared" si="45"/>
        <v>0</v>
      </c>
      <c r="N314" s="152">
        <f t="shared" si="46"/>
        <v>0</v>
      </c>
      <c r="O314" s="153">
        <f t="shared" si="47"/>
        <v>0</v>
      </c>
    </row>
    <row r="315" spans="1:15" s="132" customFormat="1" ht="39.950000000000003" customHeight="1">
      <c r="A315" s="102"/>
      <c r="B315" s="105"/>
      <c r="C315" s="105"/>
      <c r="D315" s="105"/>
      <c r="E315" s="107"/>
      <c r="F315" s="111"/>
      <c r="G315" s="109"/>
      <c r="H315" s="118">
        <f t="shared" si="42"/>
        <v>0</v>
      </c>
      <c r="I315" s="119"/>
      <c r="J315" s="113">
        <f t="shared" si="43"/>
        <v>0</v>
      </c>
      <c r="K315" s="120"/>
      <c r="L315" s="113">
        <f t="shared" si="44"/>
        <v>0</v>
      </c>
      <c r="M315" s="121">
        <f t="shared" si="45"/>
        <v>0</v>
      </c>
      <c r="N315" s="152">
        <f t="shared" si="46"/>
        <v>0</v>
      </c>
      <c r="O315" s="153">
        <f t="shared" si="47"/>
        <v>0</v>
      </c>
    </row>
    <row r="316" spans="1:15" s="132" customFormat="1" ht="39.950000000000003" customHeight="1">
      <c r="A316" s="102"/>
      <c r="B316" s="105"/>
      <c r="C316" s="105"/>
      <c r="D316" s="105"/>
      <c r="E316" s="107"/>
      <c r="F316" s="111"/>
      <c r="G316" s="109"/>
      <c r="H316" s="118">
        <f t="shared" si="42"/>
        <v>0</v>
      </c>
      <c r="I316" s="119"/>
      <c r="J316" s="113">
        <f t="shared" si="43"/>
        <v>0</v>
      </c>
      <c r="K316" s="120"/>
      <c r="L316" s="113">
        <f t="shared" si="44"/>
        <v>0</v>
      </c>
      <c r="M316" s="121">
        <f t="shared" si="45"/>
        <v>0</v>
      </c>
      <c r="N316" s="152">
        <f t="shared" si="46"/>
        <v>0</v>
      </c>
      <c r="O316" s="153">
        <f t="shared" si="47"/>
        <v>0</v>
      </c>
    </row>
    <row r="317" spans="1:15" s="132" customFormat="1" ht="39.950000000000003" customHeight="1">
      <c r="A317" s="102"/>
      <c r="B317" s="105"/>
      <c r="C317" s="105"/>
      <c r="D317" s="105"/>
      <c r="E317" s="107"/>
      <c r="F317" s="111"/>
      <c r="G317" s="109"/>
      <c r="H317" s="118">
        <f t="shared" si="42"/>
        <v>0</v>
      </c>
      <c r="I317" s="119"/>
      <c r="J317" s="113">
        <f t="shared" si="43"/>
        <v>0</v>
      </c>
      <c r="K317" s="120"/>
      <c r="L317" s="113">
        <f t="shared" si="44"/>
        <v>0</v>
      </c>
      <c r="M317" s="121">
        <f t="shared" si="45"/>
        <v>0</v>
      </c>
      <c r="N317" s="152">
        <f t="shared" si="46"/>
        <v>0</v>
      </c>
      <c r="O317" s="153">
        <f t="shared" si="47"/>
        <v>0</v>
      </c>
    </row>
    <row r="318" spans="1:15" s="132" customFormat="1" ht="39.950000000000003" customHeight="1">
      <c r="A318" s="102"/>
      <c r="B318" s="105"/>
      <c r="C318" s="105"/>
      <c r="D318" s="105"/>
      <c r="E318" s="107"/>
      <c r="F318" s="111"/>
      <c r="G318" s="109"/>
      <c r="H318" s="118">
        <f t="shared" si="42"/>
        <v>0</v>
      </c>
      <c r="I318" s="119"/>
      <c r="J318" s="113">
        <f t="shared" si="43"/>
        <v>0</v>
      </c>
      <c r="K318" s="120"/>
      <c r="L318" s="113">
        <f t="shared" si="44"/>
        <v>0</v>
      </c>
      <c r="M318" s="121">
        <f t="shared" si="45"/>
        <v>0</v>
      </c>
      <c r="N318" s="152">
        <f t="shared" si="46"/>
        <v>0</v>
      </c>
      <c r="O318" s="153">
        <f t="shared" si="47"/>
        <v>0</v>
      </c>
    </row>
    <row r="319" spans="1:15" s="132" customFormat="1" ht="39.950000000000003" customHeight="1">
      <c r="A319" s="102"/>
      <c r="B319" s="105"/>
      <c r="C319" s="105"/>
      <c r="D319" s="105"/>
      <c r="E319" s="107"/>
      <c r="F319" s="111"/>
      <c r="G319" s="109"/>
      <c r="H319" s="118">
        <f t="shared" si="42"/>
        <v>0</v>
      </c>
      <c r="I319" s="119"/>
      <c r="J319" s="113">
        <f t="shared" si="43"/>
        <v>0</v>
      </c>
      <c r="K319" s="120"/>
      <c r="L319" s="113">
        <f t="shared" si="44"/>
        <v>0</v>
      </c>
      <c r="M319" s="121">
        <f t="shared" si="45"/>
        <v>0</v>
      </c>
      <c r="N319" s="152">
        <f t="shared" si="46"/>
        <v>0</v>
      </c>
      <c r="O319" s="153">
        <f t="shared" si="47"/>
        <v>0</v>
      </c>
    </row>
    <row r="320" spans="1:15" s="132" customFormat="1" ht="39.950000000000003" customHeight="1">
      <c r="A320" s="102"/>
      <c r="B320" s="105"/>
      <c r="C320" s="105"/>
      <c r="D320" s="105"/>
      <c r="E320" s="107"/>
      <c r="F320" s="111"/>
      <c r="G320" s="109"/>
      <c r="H320" s="118">
        <f t="shared" si="42"/>
        <v>0</v>
      </c>
      <c r="I320" s="119"/>
      <c r="J320" s="113">
        <f t="shared" si="43"/>
        <v>0</v>
      </c>
      <c r="K320" s="120"/>
      <c r="L320" s="113">
        <f t="shared" si="44"/>
        <v>0</v>
      </c>
      <c r="M320" s="121">
        <f t="shared" si="45"/>
        <v>0</v>
      </c>
      <c r="N320" s="152">
        <f t="shared" si="46"/>
        <v>0</v>
      </c>
      <c r="O320" s="153">
        <f t="shared" si="47"/>
        <v>0</v>
      </c>
    </row>
    <row r="321" spans="1:15" s="132" customFormat="1" ht="39.950000000000003" customHeight="1">
      <c r="A321" s="102"/>
      <c r="B321" s="105"/>
      <c r="C321" s="105"/>
      <c r="D321" s="105"/>
      <c r="E321" s="107"/>
      <c r="F321" s="111"/>
      <c r="G321" s="109"/>
      <c r="H321" s="118">
        <f t="shared" si="42"/>
        <v>0</v>
      </c>
      <c r="I321" s="119"/>
      <c r="J321" s="113">
        <f t="shared" si="43"/>
        <v>0</v>
      </c>
      <c r="K321" s="120"/>
      <c r="L321" s="113">
        <f t="shared" si="44"/>
        <v>0</v>
      </c>
      <c r="M321" s="121">
        <f t="shared" si="45"/>
        <v>0</v>
      </c>
      <c r="N321" s="152">
        <f t="shared" si="46"/>
        <v>0</v>
      </c>
      <c r="O321" s="153">
        <f t="shared" si="47"/>
        <v>0</v>
      </c>
    </row>
    <row r="322" spans="1:15" s="132" customFormat="1" ht="39.950000000000003" customHeight="1">
      <c r="A322" s="102"/>
      <c r="B322" s="105"/>
      <c r="C322" s="105"/>
      <c r="D322" s="105"/>
      <c r="E322" s="107"/>
      <c r="F322" s="111"/>
      <c r="G322" s="109"/>
      <c r="H322" s="118">
        <f t="shared" si="42"/>
        <v>0</v>
      </c>
      <c r="I322" s="119"/>
      <c r="J322" s="113">
        <f t="shared" si="43"/>
        <v>0</v>
      </c>
      <c r="K322" s="120"/>
      <c r="L322" s="113">
        <f t="shared" si="44"/>
        <v>0</v>
      </c>
      <c r="M322" s="121">
        <f t="shared" si="45"/>
        <v>0</v>
      </c>
      <c r="N322" s="152">
        <f t="shared" si="46"/>
        <v>0</v>
      </c>
      <c r="O322" s="153">
        <f t="shared" si="47"/>
        <v>0</v>
      </c>
    </row>
    <row r="323" spans="1:15" s="132" customFormat="1" ht="39.950000000000003" customHeight="1">
      <c r="A323" s="102"/>
      <c r="B323" s="105"/>
      <c r="C323" s="105"/>
      <c r="D323" s="105"/>
      <c r="E323" s="107"/>
      <c r="F323" s="111"/>
      <c r="G323" s="109"/>
      <c r="H323" s="118">
        <f t="shared" si="42"/>
        <v>0</v>
      </c>
      <c r="I323" s="119"/>
      <c r="J323" s="113">
        <f t="shared" si="43"/>
        <v>0</v>
      </c>
      <c r="K323" s="120"/>
      <c r="L323" s="113">
        <f t="shared" si="44"/>
        <v>0</v>
      </c>
      <c r="M323" s="121">
        <f t="shared" si="45"/>
        <v>0</v>
      </c>
      <c r="N323" s="152">
        <f t="shared" si="46"/>
        <v>0</v>
      </c>
      <c r="O323" s="153">
        <f t="shared" si="47"/>
        <v>0</v>
      </c>
    </row>
    <row r="324" spans="1:15" s="132" customFormat="1" ht="39.950000000000003" customHeight="1">
      <c r="A324" s="102"/>
      <c r="B324" s="105"/>
      <c r="C324" s="105"/>
      <c r="D324" s="105"/>
      <c r="E324" s="107"/>
      <c r="F324" s="111"/>
      <c r="G324" s="109"/>
      <c r="H324" s="118">
        <f t="shared" si="42"/>
        <v>0</v>
      </c>
      <c r="I324" s="119"/>
      <c r="J324" s="113">
        <f t="shared" si="43"/>
        <v>0</v>
      </c>
      <c r="K324" s="120"/>
      <c r="L324" s="113">
        <f t="shared" si="44"/>
        <v>0</v>
      </c>
      <c r="M324" s="121">
        <f t="shared" si="45"/>
        <v>0</v>
      </c>
      <c r="N324" s="152">
        <f t="shared" si="46"/>
        <v>0</v>
      </c>
      <c r="O324" s="153">
        <f t="shared" si="47"/>
        <v>0</v>
      </c>
    </row>
    <row r="325" spans="1:15" s="132" customFormat="1" ht="39.950000000000003" customHeight="1">
      <c r="A325" s="102"/>
      <c r="B325" s="105"/>
      <c r="C325" s="105"/>
      <c r="D325" s="105"/>
      <c r="E325" s="107"/>
      <c r="F325" s="111"/>
      <c r="G325" s="109"/>
      <c r="H325" s="118">
        <f t="shared" si="42"/>
        <v>0</v>
      </c>
      <c r="I325" s="119"/>
      <c r="J325" s="113">
        <f t="shared" si="43"/>
        <v>0</v>
      </c>
      <c r="K325" s="120"/>
      <c r="L325" s="113">
        <f t="shared" si="44"/>
        <v>0</v>
      </c>
      <c r="M325" s="121">
        <f t="shared" si="45"/>
        <v>0</v>
      </c>
      <c r="N325" s="152">
        <f t="shared" si="46"/>
        <v>0</v>
      </c>
      <c r="O325" s="153">
        <f t="shared" si="47"/>
        <v>0</v>
      </c>
    </row>
    <row r="326" spans="1:15" s="132" customFormat="1" ht="39.950000000000003" customHeight="1">
      <c r="A326" s="102"/>
      <c r="B326" s="105"/>
      <c r="C326" s="105"/>
      <c r="D326" s="105"/>
      <c r="E326" s="107"/>
      <c r="F326" s="111"/>
      <c r="G326" s="109"/>
      <c r="H326" s="118">
        <f t="shared" ref="H326:H389" si="48">ROUNDDOWN(F326*G326,0)</f>
        <v>0</v>
      </c>
      <c r="I326" s="119"/>
      <c r="J326" s="113">
        <f t="shared" ref="J326:J389" si="49">ROUNDDOWN(G326*I326,0)</f>
        <v>0</v>
      </c>
      <c r="K326" s="120"/>
      <c r="L326" s="113">
        <f t="shared" ref="L326:L389" si="50">ROUNDDOWN(G326*K326,0)</f>
        <v>0</v>
      </c>
      <c r="M326" s="121">
        <f t="shared" ref="M326:M389" si="51">I326+K326</f>
        <v>0</v>
      </c>
      <c r="N326" s="152">
        <f t="shared" ref="N326:N389" si="52">SUM(J326)+L326</f>
        <v>0</v>
      </c>
      <c r="O326" s="153">
        <f t="shared" ref="O326:O389" si="53">SUM(H326)-N326</f>
        <v>0</v>
      </c>
    </row>
    <row r="327" spans="1:15" s="132" customFormat="1" ht="39.950000000000003" customHeight="1">
      <c r="A327" s="102"/>
      <c r="B327" s="105"/>
      <c r="C327" s="105"/>
      <c r="D327" s="105"/>
      <c r="E327" s="107"/>
      <c r="F327" s="111"/>
      <c r="G327" s="109"/>
      <c r="H327" s="118">
        <f t="shared" si="48"/>
        <v>0</v>
      </c>
      <c r="I327" s="119"/>
      <c r="J327" s="113">
        <f t="shared" si="49"/>
        <v>0</v>
      </c>
      <c r="K327" s="120"/>
      <c r="L327" s="113">
        <f t="shared" si="50"/>
        <v>0</v>
      </c>
      <c r="M327" s="121">
        <f t="shared" si="51"/>
        <v>0</v>
      </c>
      <c r="N327" s="152">
        <f t="shared" si="52"/>
        <v>0</v>
      </c>
      <c r="O327" s="153">
        <f t="shared" si="53"/>
        <v>0</v>
      </c>
    </row>
    <row r="328" spans="1:15" s="132" customFormat="1" ht="39.950000000000003" customHeight="1">
      <c r="A328" s="102"/>
      <c r="B328" s="105"/>
      <c r="C328" s="105"/>
      <c r="D328" s="105"/>
      <c r="E328" s="107"/>
      <c r="F328" s="111"/>
      <c r="G328" s="109"/>
      <c r="H328" s="118">
        <f t="shared" si="48"/>
        <v>0</v>
      </c>
      <c r="I328" s="119"/>
      <c r="J328" s="113">
        <f t="shared" si="49"/>
        <v>0</v>
      </c>
      <c r="K328" s="120"/>
      <c r="L328" s="113">
        <f t="shared" si="50"/>
        <v>0</v>
      </c>
      <c r="M328" s="121">
        <f t="shared" si="51"/>
        <v>0</v>
      </c>
      <c r="N328" s="152">
        <f t="shared" si="52"/>
        <v>0</v>
      </c>
      <c r="O328" s="153">
        <f t="shared" si="53"/>
        <v>0</v>
      </c>
    </row>
    <row r="329" spans="1:15" s="132" customFormat="1" ht="39.950000000000003" customHeight="1">
      <c r="A329" s="102"/>
      <c r="B329" s="105"/>
      <c r="C329" s="105"/>
      <c r="D329" s="105"/>
      <c r="E329" s="107"/>
      <c r="F329" s="111"/>
      <c r="G329" s="109"/>
      <c r="H329" s="118">
        <f t="shared" si="48"/>
        <v>0</v>
      </c>
      <c r="I329" s="119"/>
      <c r="J329" s="113">
        <f t="shared" si="49"/>
        <v>0</v>
      </c>
      <c r="K329" s="120"/>
      <c r="L329" s="113">
        <f t="shared" si="50"/>
        <v>0</v>
      </c>
      <c r="M329" s="121">
        <f t="shared" si="51"/>
        <v>0</v>
      </c>
      <c r="N329" s="152">
        <f t="shared" si="52"/>
        <v>0</v>
      </c>
      <c r="O329" s="153">
        <f t="shared" si="53"/>
        <v>0</v>
      </c>
    </row>
    <row r="330" spans="1:15" s="132" customFormat="1" ht="39.950000000000003" customHeight="1">
      <c r="A330" s="102"/>
      <c r="B330" s="105"/>
      <c r="C330" s="105"/>
      <c r="D330" s="105"/>
      <c r="E330" s="107"/>
      <c r="F330" s="111"/>
      <c r="G330" s="109"/>
      <c r="H330" s="118">
        <f t="shared" si="48"/>
        <v>0</v>
      </c>
      <c r="I330" s="119"/>
      <c r="J330" s="113">
        <f t="shared" si="49"/>
        <v>0</v>
      </c>
      <c r="K330" s="120"/>
      <c r="L330" s="113">
        <f t="shared" si="50"/>
        <v>0</v>
      </c>
      <c r="M330" s="121">
        <f t="shared" si="51"/>
        <v>0</v>
      </c>
      <c r="N330" s="152">
        <f t="shared" si="52"/>
        <v>0</v>
      </c>
      <c r="O330" s="153">
        <f t="shared" si="53"/>
        <v>0</v>
      </c>
    </row>
    <row r="331" spans="1:15" s="132" customFormat="1" ht="39.950000000000003" customHeight="1">
      <c r="A331" s="102"/>
      <c r="B331" s="105"/>
      <c r="C331" s="105"/>
      <c r="D331" s="105"/>
      <c r="E331" s="107"/>
      <c r="F331" s="111"/>
      <c r="G331" s="109"/>
      <c r="H331" s="118">
        <f t="shared" si="48"/>
        <v>0</v>
      </c>
      <c r="I331" s="119"/>
      <c r="J331" s="113">
        <f t="shared" si="49"/>
        <v>0</v>
      </c>
      <c r="K331" s="120"/>
      <c r="L331" s="113">
        <f t="shared" si="50"/>
        <v>0</v>
      </c>
      <c r="M331" s="121">
        <f t="shared" si="51"/>
        <v>0</v>
      </c>
      <c r="N331" s="152">
        <f t="shared" si="52"/>
        <v>0</v>
      </c>
      <c r="O331" s="153">
        <f t="shared" si="53"/>
        <v>0</v>
      </c>
    </row>
    <row r="332" spans="1:15" s="132" customFormat="1" ht="39.950000000000003" customHeight="1">
      <c r="A332" s="102"/>
      <c r="B332" s="105"/>
      <c r="C332" s="105"/>
      <c r="D332" s="105"/>
      <c r="E332" s="107"/>
      <c r="F332" s="111"/>
      <c r="G332" s="109"/>
      <c r="H332" s="118">
        <f t="shared" si="48"/>
        <v>0</v>
      </c>
      <c r="I332" s="119"/>
      <c r="J332" s="113">
        <f t="shared" si="49"/>
        <v>0</v>
      </c>
      <c r="K332" s="120"/>
      <c r="L332" s="113">
        <f t="shared" si="50"/>
        <v>0</v>
      </c>
      <c r="M332" s="121">
        <f t="shared" si="51"/>
        <v>0</v>
      </c>
      <c r="N332" s="152">
        <f t="shared" si="52"/>
        <v>0</v>
      </c>
      <c r="O332" s="153">
        <f t="shared" si="53"/>
        <v>0</v>
      </c>
    </row>
    <row r="333" spans="1:15" s="132" customFormat="1" ht="39.950000000000003" customHeight="1">
      <c r="A333" s="102"/>
      <c r="B333" s="105"/>
      <c r="C333" s="105"/>
      <c r="D333" s="105"/>
      <c r="E333" s="107"/>
      <c r="F333" s="111"/>
      <c r="G333" s="109"/>
      <c r="H333" s="118">
        <f t="shared" si="48"/>
        <v>0</v>
      </c>
      <c r="I333" s="119"/>
      <c r="J333" s="113">
        <f t="shared" si="49"/>
        <v>0</v>
      </c>
      <c r="K333" s="120"/>
      <c r="L333" s="113">
        <f t="shared" si="50"/>
        <v>0</v>
      </c>
      <c r="M333" s="121">
        <f t="shared" si="51"/>
        <v>0</v>
      </c>
      <c r="N333" s="152">
        <f t="shared" si="52"/>
        <v>0</v>
      </c>
      <c r="O333" s="153">
        <f t="shared" si="53"/>
        <v>0</v>
      </c>
    </row>
    <row r="334" spans="1:15" s="132" customFormat="1" ht="39.950000000000003" customHeight="1">
      <c r="A334" s="102"/>
      <c r="B334" s="105"/>
      <c r="C334" s="105"/>
      <c r="D334" s="105"/>
      <c r="E334" s="107"/>
      <c r="F334" s="111"/>
      <c r="G334" s="109"/>
      <c r="H334" s="118">
        <f t="shared" si="48"/>
        <v>0</v>
      </c>
      <c r="I334" s="119"/>
      <c r="J334" s="113">
        <f t="shared" si="49"/>
        <v>0</v>
      </c>
      <c r="K334" s="120"/>
      <c r="L334" s="113">
        <f t="shared" si="50"/>
        <v>0</v>
      </c>
      <c r="M334" s="121">
        <f t="shared" si="51"/>
        <v>0</v>
      </c>
      <c r="N334" s="152">
        <f t="shared" si="52"/>
        <v>0</v>
      </c>
      <c r="O334" s="153">
        <f t="shared" si="53"/>
        <v>0</v>
      </c>
    </row>
    <row r="335" spans="1:15" s="132" customFormat="1" ht="39.950000000000003" customHeight="1">
      <c r="A335" s="102"/>
      <c r="B335" s="105"/>
      <c r="C335" s="105"/>
      <c r="D335" s="105"/>
      <c r="E335" s="107"/>
      <c r="F335" s="111"/>
      <c r="G335" s="109"/>
      <c r="H335" s="118">
        <f t="shared" si="48"/>
        <v>0</v>
      </c>
      <c r="I335" s="119"/>
      <c r="J335" s="113">
        <f t="shared" si="49"/>
        <v>0</v>
      </c>
      <c r="K335" s="120"/>
      <c r="L335" s="113">
        <f t="shared" si="50"/>
        <v>0</v>
      </c>
      <c r="M335" s="121">
        <f t="shared" si="51"/>
        <v>0</v>
      </c>
      <c r="N335" s="152">
        <f t="shared" si="52"/>
        <v>0</v>
      </c>
      <c r="O335" s="153">
        <f t="shared" si="53"/>
        <v>0</v>
      </c>
    </row>
    <row r="336" spans="1:15" s="132" customFormat="1" ht="39.950000000000003" customHeight="1">
      <c r="A336" s="102"/>
      <c r="B336" s="105"/>
      <c r="C336" s="105"/>
      <c r="D336" s="105"/>
      <c r="E336" s="107"/>
      <c r="F336" s="111"/>
      <c r="G336" s="109"/>
      <c r="H336" s="118">
        <f t="shared" si="48"/>
        <v>0</v>
      </c>
      <c r="I336" s="119"/>
      <c r="J336" s="113">
        <f t="shared" si="49"/>
        <v>0</v>
      </c>
      <c r="K336" s="120"/>
      <c r="L336" s="113">
        <f t="shared" si="50"/>
        <v>0</v>
      </c>
      <c r="M336" s="121">
        <f t="shared" si="51"/>
        <v>0</v>
      </c>
      <c r="N336" s="152">
        <f t="shared" si="52"/>
        <v>0</v>
      </c>
      <c r="O336" s="153">
        <f t="shared" si="53"/>
        <v>0</v>
      </c>
    </row>
    <row r="337" spans="1:15" s="132" customFormat="1" ht="39.950000000000003" customHeight="1">
      <c r="A337" s="102"/>
      <c r="B337" s="105"/>
      <c r="C337" s="105"/>
      <c r="D337" s="105"/>
      <c r="E337" s="107"/>
      <c r="F337" s="111"/>
      <c r="G337" s="109"/>
      <c r="H337" s="118">
        <f t="shared" si="48"/>
        <v>0</v>
      </c>
      <c r="I337" s="119"/>
      <c r="J337" s="113">
        <f t="shared" si="49"/>
        <v>0</v>
      </c>
      <c r="K337" s="120"/>
      <c r="L337" s="113">
        <f t="shared" si="50"/>
        <v>0</v>
      </c>
      <c r="M337" s="121">
        <f t="shared" si="51"/>
        <v>0</v>
      </c>
      <c r="N337" s="152">
        <f t="shared" si="52"/>
        <v>0</v>
      </c>
      <c r="O337" s="153">
        <f t="shared" si="53"/>
        <v>0</v>
      </c>
    </row>
    <row r="338" spans="1:15" s="132" customFormat="1" ht="39.950000000000003" customHeight="1">
      <c r="A338" s="102"/>
      <c r="B338" s="105"/>
      <c r="C338" s="105"/>
      <c r="D338" s="105"/>
      <c r="E338" s="107"/>
      <c r="F338" s="111"/>
      <c r="G338" s="109"/>
      <c r="H338" s="118">
        <f t="shared" si="48"/>
        <v>0</v>
      </c>
      <c r="I338" s="119"/>
      <c r="J338" s="113">
        <f t="shared" si="49"/>
        <v>0</v>
      </c>
      <c r="K338" s="120"/>
      <c r="L338" s="113">
        <f t="shared" si="50"/>
        <v>0</v>
      </c>
      <c r="M338" s="121">
        <f t="shared" si="51"/>
        <v>0</v>
      </c>
      <c r="N338" s="152">
        <f t="shared" si="52"/>
        <v>0</v>
      </c>
      <c r="O338" s="153">
        <f t="shared" si="53"/>
        <v>0</v>
      </c>
    </row>
    <row r="339" spans="1:15" s="132" customFormat="1" ht="39.950000000000003" customHeight="1">
      <c r="A339" s="102"/>
      <c r="B339" s="105"/>
      <c r="C339" s="105"/>
      <c r="D339" s="105"/>
      <c r="E339" s="107"/>
      <c r="F339" s="111"/>
      <c r="G339" s="109"/>
      <c r="H339" s="118">
        <f t="shared" si="48"/>
        <v>0</v>
      </c>
      <c r="I339" s="119"/>
      <c r="J339" s="113">
        <f t="shared" si="49"/>
        <v>0</v>
      </c>
      <c r="K339" s="120"/>
      <c r="L339" s="113">
        <f t="shared" si="50"/>
        <v>0</v>
      </c>
      <c r="M339" s="121">
        <f t="shared" si="51"/>
        <v>0</v>
      </c>
      <c r="N339" s="152">
        <f t="shared" si="52"/>
        <v>0</v>
      </c>
      <c r="O339" s="153">
        <f t="shared" si="53"/>
        <v>0</v>
      </c>
    </row>
    <row r="340" spans="1:15" s="132" customFormat="1" ht="39.950000000000003" customHeight="1">
      <c r="A340" s="102"/>
      <c r="B340" s="105"/>
      <c r="C340" s="105"/>
      <c r="D340" s="105"/>
      <c r="E340" s="107"/>
      <c r="F340" s="111"/>
      <c r="G340" s="109"/>
      <c r="H340" s="118">
        <f t="shared" si="48"/>
        <v>0</v>
      </c>
      <c r="I340" s="119"/>
      <c r="J340" s="113">
        <f t="shared" si="49"/>
        <v>0</v>
      </c>
      <c r="K340" s="120"/>
      <c r="L340" s="113">
        <f t="shared" si="50"/>
        <v>0</v>
      </c>
      <c r="M340" s="121">
        <f t="shared" si="51"/>
        <v>0</v>
      </c>
      <c r="N340" s="152">
        <f t="shared" si="52"/>
        <v>0</v>
      </c>
      <c r="O340" s="153">
        <f t="shared" si="53"/>
        <v>0</v>
      </c>
    </row>
    <row r="341" spans="1:15" s="132" customFormat="1" ht="39.950000000000003" customHeight="1">
      <c r="A341" s="102"/>
      <c r="B341" s="105"/>
      <c r="C341" s="105"/>
      <c r="D341" s="105"/>
      <c r="E341" s="107"/>
      <c r="F341" s="111"/>
      <c r="G341" s="109"/>
      <c r="H341" s="118">
        <f t="shared" si="48"/>
        <v>0</v>
      </c>
      <c r="I341" s="119"/>
      <c r="J341" s="113">
        <f t="shared" si="49"/>
        <v>0</v>
      </c>
      <c r="K341" s="120"/>
      <c r="L341" s="113">
        <f t="shared" si="50"/>
        <v>0</v>
      </c>
      <c r="M341" s="121">
        <f t="shared" si="51"/>
        <v>0</v>
      </c>
      <c r="N341" s="152">
        <f t="shared" si="52"/>
        <v>0</v>
      </c>
      <c r="O341" s="153">
        <f t="shared" si="53"/>
        <v>0</v>
      </c>
    </row>
    <row r="342" spans="1:15" s="132" customFormat="1" ht="39.75" customHeight="1">
      <c r="A342" s="102"/>
      <c r="B342" s="105"/>
      <c r="C342" s="105"/>
      <c r="D342" s="105"/>
      <c r="E342" s="107"/>
      <c r="F342" s="111"/>
      <c r="G342" s="109"/>
      <c r="H342" s="118">
        <f t="shared" si="48"/>
        <v>0</v>
      </c>
      <c r="I342" s="119"/>
      <c r="J342" s="113">
        <f t="shared" si="49"/>
        <v>0</v>
      </c>
      <c r="K342" s="120"/>
      <c r="L342" s="113">
        <f t="shared" si="50"/>
        <v>0</v>
      </c>
      <c r="M342" s="121">
        <f t="shared" si="51"/>
        <v>0</v>
      </c>
      <c r="N342" s="152">
        <f t="shared" si="52"/>
        <v>0</v>
      </c>
      <c r="O342" s="153">
        <f t="shared" si="53"/>
        <v>0</v>
      </c>
    </row>
    <row r="343" spans="1:15" s="132" customFormat="1" ht="39.950000000000003" customHeight="1">
      <c r="A343" s="102"/>
      <c r="B343" s="105"/>
      <c r="C343" s="105"/>
      <c r="D343" s="105"/>
      <c r="E343" s="107"/>
      <c r="F343" s="111"/>
      <c r="G343" s="109"/>
      <c r="H343" s="118">
        <f t="shared" si="48"/>
        <v>0</v>
      </c>
      <c r="I343" s="119"/>
      <c r="J343" s="113">
        <f t="shared" si="49"/>
        <v>0</v>
      </c>
      <c r="K343" s="120"/>
      <c r="L343" s="113">
        <f t="shared" si="50"/>
        <v>0</v>
      </c>
      <c r="M343" s="121">
        <f t="shared" si="51"/>
        <v>0</v>
      </c>
      <c r="N343" s="152">
        <f t="shared" si="52"/>
        <v>0</v>
      </c>
      <c r="O343" s="153">
        <f t="shared" si="53"/>
        <v>0</v>
      </c>
    </row>
    <row r="344" spans="1:15" s="132" customFormat="1" ht="39.950000000000003" customHeight="1">
      <c r="A344" s="102"/>
      <c r="B344" s="105"/>
      <c r="C344" s="105"/>
      <c r="D344" s="105"/>
      <c r="E344" s="107"/>
      <c r="F344" s="111"/>
      <c r="G344" s="109"/>
      <c r="H344" s="118">
        <f t="shared" si="48"/>
        <v>0</v>
      </c>
      <c r="I344" s="119"/>
      <c r="J344" s="113">
        <f t="shared" si="49"/>
        <v>0</v>
      </c>
      <c r="K344" s="120"/>
      <c r="L344" s="113">
        <f t="shared" si="50"/>
        <v>0</v>
      </c>
      <c r="M344" s="121">
        <f t="shared" si="51"/>
        <v>0</v>
      </c>
      <c r="N344" s="152">
        <f t="shared" si="52"/>
        <v>0</v>
      </c>
      <c r="O344" s="153">
        <f t="shared" si="53"/>
        <v>0</v>
      </c>
    </row>
    <row r="345" spans="1:15" s="132" customFormat="1" ht="39.950000000000003" customHeight="1">
      <c r="A345" s="102"/>
      <c r="B345" s="105"/>
      <c r="C345" s="105"/>
      <c r="D345" s="105"/>
      <c r="E345" s="107"/>
      <c r="F345" s="111"/>
      <c r="G345" s="109"/>
      <c r="H345" s="118">
        <f t="shared" si="48"/>
        <v>0</v>
      </c>
      <c r="I345" s="119"/>
      <c r="J345" s="113">
        <f t="shared" si="49"/>
        <v>0</v>
      </c>
      <c r="K345" s="120"/>
      <c r="L345" s="113">
        <f t="shared" si="50"/>
        <v>0</v>
      </c>
      <c r="M345" s="121">
        <f t="shared" si="51"/>
        <v>0</v>
      </c>
      <c r="N345" s="152">
        <f t="shared" si="52"/>
        <v>0</v>
      </c>
      <c r="O345" s="153">
        <f t="shared" si="53"/>
        <v>0</v>
      </c>
    </row>
    <row r="346" spans="1:15" s="132" customFormat="1" ht="39.950000000000003" customHeight="1">
      <c r="A346" s="102"/>
      <c r="B346" s="105"/>
      <c r="C346" s="105"/>
      <c r="D346" s="105"/>
      <c r="E346" s="107"/>
      <c r="F346" s="111"/>
      <c r="G346" s="109"/>
      <c r="H346" s="118">
        <f t="shared" si="48"/>
        <v>0</v>
      </c>
      <c r="I346" s="119"/>
      <c r="J346" s="113">
        <f t="shared" si="49"/>
        <v>0</v>
      </c>
      <c r="K346" s="120"/>
      <c r="L346" s="113">
        <f t="shared" si="50"/>
        <v>0</v>
      </c>
      <c r="M346" s="121">
        <f t="shared" si="51"/>
        <v>0</v>
      </c>
      <c r="N346" s="152">
        <f t="shared" si="52"/>
        <v>0</v>
      </c>
      <c r="O346" s="153">
        <f t="shared" si="53"/>
        <v>0</v>
      </c>
    </row>
    <row r="347" spans="1:15" s="132" customFormat="1" ht="39.950000000000003" customHeight="1">
      <c r="A347" s="102"/>
      <c r="B347" s="105"/>
      <c r="C347" s="105"/>
      <c r="D347" s="105"/>
      <c r="E347" s="107"/>
      <c r="F347" s="111"/>
      <c r="G347" s="109"/>
      <c r="H347" s="118">
        <f t="shared" si="48"/>
        <v>0</v>
      </c>
      <c r="I347" s="119"/>
      <c r="J347" s="113">
        <f t="shared" si="49"/>
        <v>0</v>
      </c>
      <c r="K347" s="120"/>
      <c r="L347" s="113">
        <f t="shared" si="50"/>
        <v>0</v>
      </c>
      <c r="M347" s="121">
        <f t="shared" si="51"/>
        <v>0</v>
      </c>
      <c r="N347" s="152">
        <f t="shared" si="52"/>
        <v>0</v>
      </c>
      <c r="O347" s="153">
        <f t="shared" si="53"/>
        <v>0</v>
      </c>
    </row>
    <row r="348" spans="1:15" s="132" customFormat="1" ht="39.950000000000003" customHeight="1">
      <c r="A348" s="102"/>
      <c r="B348" s="105"/>
      <c r="C348" s="105"/>
      <c r="D348" s="105"/>
      <c r="E348" s="107"/>
      <c r="F348" s="111"/>
      <c r="G348" s="109"/>
      <c r="H348" s="118">
        <f t="shared" si="48"/>
        <v>0</v>
      </c>
      <c r="I348" s="119"/>
      <c r="J348" s="113">
        <f t="shared" si="49"/>
        <v>0</v>
      </c>
      <c r="K348" s="120"/>
      <c r="L348" s="113">
        <f t="shared" si="50"/>
        <v>0</v>
      </c>
      <c r="M348" s="121">
        <f t="shared" si="51"/>
        <v>0</v>
      </c>
      <c r="N348" s="152">
        <f t="shared" si="52"/>
        <v>0</v>
      </c>
      <c r="O348" s="153">
        <f t="shared" si="53"/>
        <v>0</v>
      </c>
    </row>
    <row r="349" spans="1:15" s="132" customFormat="1" ht="39.950000000000003" customHeight="1">
      <c r="A349" s="102"/>
      <c r="B349" s="105"/>
      <c r="C349" s="105"/>
      <c r="D349" s="105"/>
      <c r="E349" s="107"/>
      <c r="F349" s="111"/>
      <c r="G349" s="109"/>
      <c r="H349" s="118">
        <f t="shared" si="48"/>
        <v>0</v>
      </c>
      <c r="I349" s="119"/>
      <c r="J349" s="113">
        <f t="shared" si="49"/>
        <v>0</v>
      </c>
      <c r="K349" s="120"/>
      <c r="L349" s="113">
        <f t="shared" si="50"/>
        <v>0</v>
      </c>
      <c r="M349" s="121">
        <f t="shared" si="51"/>
        <v>0</v>
      </c>
      <c r="N349" s="152">
        <f t="shared" si="52"/>
        <v>0</v>
      </c>
      <c r="O349" s="153">
        <f t="shared" si="53"/>
        <v>0</v>
      </c>
    </row>
    <row r="350" spans="1:15" s="132" customFormat="1" ht="39.950000000000003" customHeight="1">
      <c r="A350" s="102"/>
      <c r="B350" s="105"/>
      <c r="C350" s="105"/>
      <c r="D350" s="105"/>
      <c r="E350" s="107"/>
      <c r="F350" s="111"/>
      <c r="G350" s="109"/>
      <c r="H350" s="118">
        <f t="shared" si="48"/>
        <v>0</v>
      </c>
      <c r="I350" s="119"/>
      <c r="J350" s="113">
        <f t="shared" si="49"/>
        <v>0</v>
      </c>
      <c r="K350" s="120"/>
      <c r="L350" s="113">
        <f t="shared" si="50"/>
        <v>0</v>
      </c>
      <c r="M350" s="121">
        <f t="shared" si="51"/>
        <v>0</v>
      </c>
      <c r="N350" s="152">
        <f t="shared" si="52"/>
        <v>0</v>
      </c>
      <c r="O350" s="153">
        <f t="shared" si="53"/>
        <v>0</v>
      </c>
    </row>
    <row r="351" spans="1:15" s="132" customFormat="1" ht="39.950000000000003" customHeight="1">
      <c r="A351" s="102"/>
      <c r="B351" s="105"/>
      <c r="C351" s="105"/>
      <c r="D351" s="105"/>
      <c r="E351" s="107"/>
      <c r="F351" s="111"/>
      <c r="G351" s="109"/>
      <c r="H351" s="118">
        <f t="shared" si="48"/>
        <v>0</v>
      </c>
      <c r="I351" s="119"/>
      <c r="J351" s="113">
        <f t="shared" si="49"/>
        <v>0</v>
      </c>
      <c r="K351" s="120"/>
      <c r="L351" s="113">
        <f t="shared" si="50"/>
        <v>0</v>
      </c>
      <c r="M351" s="121">
        <f t="shared" si="51"/>
        <v>0</v>
      </c>
      <c r="N351" s="152">
        <f t="shared" si="52"/>
        <v>0</v>
      </c>
      <c r="O351" s="153">
        <f t="shared" si="53"/>
        <v>0</v>
      </c>
    </row>
    <row r="352" spans="1:15" s="132" customFormat="1" ht="39.950000000000003" customHeight="1">
      <c r="A352" s="102"/>
      <c r="B352" s="105"/>
      <c r="C352" s="105"/>
      <c r="D352" s="105"/>
      <c r="E352" s="107"/>
      <c r="F352" s="111"/>
      <c r="G352" s="109"/>
      <c r="H352" s="118">
        <f t="shared" si="48"/>
        <v>0</v>
      </c>
      <c r="I352" s="119"/>
      <c r="J352" s="113">
        <f t="shared" si="49"/>
        <v>0</v>
      </c>
      <c r="K352" s="120"/>
      <c r="L352" s="113">
        <f t="shared" si="50"/>
        <v>0</v>
      </c>
      <c r="M352" s="121">
        <f t="shared" si="51"/>
        <v>0</v>
      </c>
      <c r="N352" s="152">
        <f t="shared" si="52"/>
        <v>0</v>
      </c>
      <c r="O352" s="153">
        <f t="shared" si="53"/>
        <v>0</v>
      </c>
    </row>
    <row r="353" spans="1:15" s="132" customFormat="1" ht="39.950000000000003" customHeight="1">
      <c r="A353" s="102"/>
      <c r="B353" s="105"/>
      <c r="C353" s="105"/>
      <c r="D353" s="105"/>
      <c r="E353" s="107"/>
      <c r="F353" s="111"/>
      <c r="G353" s="109"/>
      <c r="H353" s="118">
        <f t="shared" si="48"/>
        <v>0</v>
      </c>
      <c r="I353" s="119"/>
      <c r="J353" s="113">
        <f t="shared" si="49"/>
        <v>0</v>
      </c>
      <c r="K353" s="120"/>
      <c r="L353" s="113">
        <f t="shared" si="50"/>
        <v>0</v>
      </c>
      <c r="M353" s="121">
        <f t="shared" si="51"/>
        <v>0</v>
      </c>
      <c r="N353" s="152">
        <f t="shared" si="52"/>
        <v>0</v>
      </c>
      <c r="O353" s="153">
        <f t="shared" si="53"/>
        <v>0</v>
      </c>
    </row>
    <row r="354" spans="1:15" s="132" customFormat="1" ht="39.950000000000003" customHeight="1">
      <c r="A354" s="102"/>
      <c r="B354" s="105"/>
      <c r="C354" s="105"/>
      <c r="D354" s="105"/>
      <c r="E354" s="107"/>
      <c r="F354" s="111"/>
      <c r="G354" s="109"/>
      <c r="H354" s="118">
        <f t="shared" si="48"/>
        <v>0</v>
      </c>
      <c r="I354" s="119"/>
      <c r="J354" s="113">
        <f t="shared" si="49"/>
        <v>0</v>
      </c>
      <c r="K354" s="120"/>
      <c r="L354" s="113">
        <f t="shared" si="50"/>
        <v>0</v>
      </c>
      <c r="M354" s="121">
        <f t="shared" si="51"/>
        <v>0</v>
      </c>
      <c r="N354" s="152">
        <f t="shared" si="52"/>
        <v>0</v>
      </c>
      <c r="O354" s="153">
        <f t="shared" si="53"/>
        <v>0</v>
      </c>
    </row>
    <row r="355" spans="1:15" s="132" customFormat="1" ht="39.950000000000003" customHeight="1">
      <c r="A355" s="102"/>
      <c r="B355" s="105"/>
      <c r="C355" s="105"/>
      <c r="D355" s="105"/>
      <c r="E355" s="107"/>
      <c r="F355" s="111"/>
      <c r="G355" s="109"/>
      <c r="H355" s="118">
        <f t="shared" si="48"/>
        <v>0</v>
      </c>
      <c r="I355" s="119"/>
      <c r="J355" s="113">
        <f t="shared" si="49"/>
        <v>0</v>
      </c>
      <c r="K355" s="120"/>
      <c r="L355" s="113">
        <f t="shared" si="50"/>
        <v>0</v>
      </c>
      <c r="M355" s="121">
        <f t="shared" si="51"/>
        <v>0</v>
      </c>
      <c r="N355" s="152">
        <f t="shared" si="52"/>
        <v>0</v>
      </c>
      <c r="O355" s="153">
        <f t="shared" si="53"/>
        <v>0</v>
      </c>
    </row>
    <row r="356" spans="1:15" s="132" customFormat="1" ht="39.950000000000003" customHeight="1">
      <c r="A356" s="102"/>
      <c r="B356" s="105"/>
      <c r="C356" s="105"/>
      <c r="D356" s="105"/>
      <c r="E356" s="107"/>
      <c r="F356" s="111"/>
      <c r="G356" s="109"/>
      <c r="H356" s="118">
        <f t="shared" si="48"/>
        <v>0</v>
      </c>
      <c r="I356" s="119"/>
      <c r="J356" s="113">
        <f t="shared" si="49"/>
        <v>0</v>
      </c>
      <c r="K356" s="120"/>
      <c r="L356" s="113">
        <f t="shared" si="50"/>
        <v>0</v>
      </c>
      <c r="M356" s="121">
        <f t="shared" si="51"/>
        <v>0</v>
      </c>
      <c r="N356" s="152">
        <f t="shared" si="52"/>
        <v>0</v>
      </c>
      <c r="O356" s="153">
        <f t="shared" si="53"/>
        <v>0</v>
      </c>
    </row>
    <row r="357" spans="1:15" s="132" customFormat="1" ht="39.950000000000003" customHeight="1">
      <c r="A357" s="102"/>
      <c r="B357" s="105"/>
      <c r="C357" s="105"/>
      <c r="D357" s="105"/>
      <c r="E357" s="107"/>
      <c r="F357" s="111"/>
      <c r="G357" s="109"/>
      <c r="H357" s="118">
        <f t="shared" si="48"/>
        <v>0</v>
      </c>
      <c r="I357" s="119"/>
      <c r="J357" s="113">
        <f t="shared" si="49"/>
        <v>0</v>
      </c>
      <c r="K357" s="120"/>
      <c r="L357" s="113">
        <f t="shared" si="50"/>
        <v>0</v>
      </c>
      <c r="M357" s="121">
        <f t="shared" si="51"/>
        <v>0</v>
      </c>
      <c r="N357" s="152">
        <f t="shared" si="52"/>
        <v>0</v>
      </c>
      <c r="O357" s="153">
        <f t="shared" si="53"/>
        <v>0</v>
      </c>
    </row>
    <row r="358" spans="1:15" s="132" customFormat="1" ht="39.950000000000003" customHeight="1">
      <c r="A358" s="102"/>
      <c r="B358" s="105"/>
      <c r="C358" s="105"/>
      <c r="D358" s="105"/>
      <c r="E358" s="107"/>
      <c r="F358" s="111"/>
      <c r="G358" s="109"/>
      <c r="H358" s="118">
        <f t="shared" si="48"/>
        <v>0</v>
      </c>
      <c r="I358" s="119"/>
      <c r="J358" s="113">
        <f t="shared" si="49"/>
        <v>0</v>
      </c>
      <c r="K358" s="120"/>
      <c r="L358" s="113">
        <f t="shared" si="50"/>
        <v>0</v>
      </c>
      <c r="M358" s="121">
        <f t="shared" si="51"/>
        <v>0</v>
      </c>
      <c r="N358" s="152">
        <f t="shared" si="52"/>
        <v>0</v>
      </c>
      <c r="O358" s="153">
        <f t="shared" si="53"/>
        <v>0</v>
      </c>
    </row>
    <row r="359" spans="1:15" s="132" customFormat="1" ht="39.950000000000003" customHeight="1">
      <c r="A359" s="102"/>
      <c r="B359" s="105"/>
      <c r="C359" s="105"/>
      <c r="D359" s="105"/>
      <c r="E359" s="107"/>
      <c r="F359" s="111"/>
      <c r="G359" s="109"/>
      <c r="H359" s="118">
        <f t="shared" si="48"/>
        <v>0</v>
      </c>
      <c r="I359" s="119"/>
      <c r="J359" s="113">
        <f t="shared" si="49"/>
        <v>0</v>
      </c>
      <c r="K359" s="120"/>
      <c r="L359" s="113">
        <f t="shared" si="50"/>
        <v>0</v>
      </c>
      <c r="M359" s="121">
        <f t="shared" si="51"/>
        <v>0</v>
      </c>
      <c r="N359" s="152">
        <f t="shared" si="52"/>
        <v>0</v>
      </c>
      <c r="O359" s="153">
        <f t="shared" si="53"/>
        <v>0</v>
      </c>
    </row>
    <row r="360" spans="1:15" s="132" customFormat="1" ht="39.950000000000003" customHeight="1">
      <c r="A360" s="102"/>
      <c r="B360" s="105"/>
      <c r="C360" s="105"/>
      <c r="D360" s="105"/>
      <c r="E360" s="107"/>
      <c r="F360" s="111"/>
      <c r="G360" s="109"/>
      <c r="H360" s="118">
        <f t="shared" si="48"/>
        <v>0</v>
      </c>
      <c r="I360" s="119"/>
      <c r="J360" s="113">
        <f t="shared" si="49"/>
        <v>0</v>
      </c>
      <c r="K360" s="120"/>
      <c r="L360" s="113">
        <f t="shared" si="50"/>
        <v>0</v>
      </c>
      <c r="M360" s="121">
        <f t="shared" si="51"/>
        <v>0</v>
      </c>
      <c r="N360" s="152">
        <f t="shared" si="52"/>
        <v>0</v>
      </c>
      <c r="O360" s="153">
        <f t="shared" si="53"/>
        <v>0</v>
      </c>
    </row>
    <row r="361" spans="1:15" s="132" customFormat="1" ht="39.950000000000003" customHeight="1">
      <c r="A361" s="102"/>
      <c r="B361" s="105"/>
      <c r="C361" s="105"/>
      <c r="D361" s="105"/>
      <c r="E361" s="107"/>
      <c r="F361" s="111"/>
      <c r="G361" s="109"/>
      <c r="H361" s="118">
        <f t="shared" si="48"/>
        <v>0</v>
      </c>
      <c r="I361" s="119"/>
      <c r="J361" s="113">
        <f t="shared" si="49"/>
        <v>0</v>
      </c>
      <c r="K361" s="120"/>
      <c r="L361" s="113">
        <f t="shared" si="50"/>
        <v>0</v>
      </c>
      <c r="M361" s="121">
        <f t="shared" si="51"/>
        <v>0</v>
      </c>
      <c r="N361" s="152">
        <f t="shared" si="52"/>
        <v>0</v>
      </c>
      <c r="O361" s="153">
        <f t="shared" si="53"/>
        <v>0</v>
      </c>
    </row>
    <row r="362" spans="1:15" s="132" customFormat="1" ht="39.950000000000003" customHeight="1">
      <c r="A362" s="102"/>
      <c r="B362" s="105"/>
      <c r="C362" s="105"/>
      <c r="D362" s="105"/>
      <c r="E362" s="107"/>
      <c r="F362" s="111"/>
      <c r="G362" s="109"/>
      <c r="H362" s="118">
        <f t="shared" si="48"/>
        <v>0</v>
      </c>
      <c r="I362" s="119"/>
      <c r="J362" s="113">
        <f t="shared" si="49"/>
        <v>0</v>
      </c>
      <c r="K362" s="120"/>
      <c r="L362" s="113">
        <f t="shared" si="50"/>
        <v>0</v>
      </c>
      <c r="M362" s="121">
        <f t="shared" si="51"/>
        <v>0</v>
      </c>
      <c r="N362" s="152">
        <f t="shared" si="52"/>
        <v>0</v>
      </c>
      <c r="O362" s="153">
        <f t="shared" si="53"/>
        <v>0</v>
      </c>
    </row>
    <row r="363" spans="1:15" s="132" customFormat="1" ht="39.950000000000003" customHeight="1">
      <c r="A363" s="102"/>
      <c r="B363" s="105"/>
      <c r="C363" s="105"/>
      <c r="D363" s="105"/>
      <c r="E363" s="107"/>
      <c r="F363" s="111"/>
      <c r="G363" s="109"/>
      <c r="H363" s="118">
        <f t="shared" si="48"/>
        <v>0</v>
      </c>
      <c r="I363" s="119"/>
      <c r="J363" s="113">
        <f t="shared" si="49"/>
        <v>0</v>
      </c>
      <c r="K363" s="120"/>
      <c r="L363" s="113">
        <f t="shared" si="50"/>
        <v>0</v>
      </c>
      <c r="M363" s="121">
        <f t="shared" si="51"/>
        <v>0</v>
      </c>
      <c r="N363" s="152">
        <f t="shared" si="52"/>
        <v>0</v>
      </c>
      <c r="O363" s="153">
        <f t="shared" si="53"/>
        <v>0</v>
      </c>
    </row>
    <row r="364" spans="1:15" s="132" customFormat="1" ht="39.950000000000003" customHeight="1">
      <c r="A364" s="102"/>
      <c r="B364" s="105"/>
      <c r="C364" s="105"/>
      <c r="D364" s="105"/>
      <c r="E364" s="107"/>
      <c r="F364" s="111"/>
      <c r="G364" s="109"/>
      <c r="H364" s="118">
        <f t="shared" si="48"/>
        <v>0</v>
      </c>
      <c r="I364" s="119"/>
      <c r="J364" s="113">
        <f t="shared" si="49"/>
        <v>0</v>
      </c>
      <c r="K364" s="120"/>
      <c r="L364" s="113">
        <f t="shared" si="50"/>
        <v>0</v>
      </c>
      <c r="M364" s="121">
        <f t="shared" si="51"/>
        <v>0</v>
      </c>
      <c r="N364" s="152">
        <f t="shared" si="52"/>
        <v>0</v>
      </c>
      <c r="O364" s="153">
        <f t="shared" si="53"/>
        <v>0</v>
      </c>
    </row>
    <row r="365" spans="1:15" s="132" customFormat="1" ht="39.75" customHeight="1">
      <c r="A365" s="102"/>
      <c r="B365" s="105"/>
      <c r="C365" s="105"/>
      <c r="D365" s="105"/>
      <c r="E365" s="107"/>
      <c r="F365" s="111"/>
      <c r="G365" s="109"/>
      <c r="H365" s="118">
        <f t="shared" si="48"/>
        <v>0</v>
      </c>
      <c r="I365" s="119"/>
      <c r="J365" s="113">
        <f t="shared" si="49"/>
        <v>0</v>
      </c>
      <c r="K365" s="120"/>
      <c r="L365" s="113">
        <f t="shared" si="50"/>
        <v>0</v>
      </c>
      <c r="M365" s="121">
        <f t="shared" si="51"/>
        <v>0</v>
      </c>
      <c r="N365" s="152">
        <f t="shared" si="52"/>
        <v>0</v>
      </c>
      <c r="O365" s="153">
        <f t="shared" si="53"/>
        <v>0</v>
      </c>
    </row>
    <row r="366" spans="1:15" s="132" customFormat="1" ht="39.950000000000003" customHeight="1">
      <c r="A366" s="102"/>
      <c r="B366" s="105"/>
      <c r="C366" s="105"/>
      <c r="D366" s="105"/>
      <c r="E366" s="107"/>
      <c r="F366" s="111"/>
      <c r="G366" s="109"/>
      <c r="H366" s="118">
        <f t="shared" si="48"/>
        <v>0</v>
      </c>
      <c r="I366" s="119"/>
      <c r="J366" s="113">
        <f t="shared" si="49"/>
        <v>0</v>
      </c>
      <c r="K366" s="120"/>
      <c r="L366" s="113">
        <f t="shared" si="50"/>
        <v>0</v>
      </c>
      <c r="M366" s="121">
        <f t="shared" si="51"/>
        <v>0</v>
      </c>
      <c r="N366" s="152">
        <f t="shared" si="52"/>
        <v>0</v>
      </c>
      <c r="O366" s="153">
        <f t="shared" si="53"/>
        <v>0</v>
      </c>
    </row>
    <row r="367" spans="1:15" s="132" customFormat="1" ht="39.950000000000003" customHeight="1">
      <c r="A367" s="102"/>
      <c r="B367" s="105"/>
      <c r="C367" s="105"/>
      <c r="D367" s="105"/>
      <c r="E367" s="107"/>
      <c r="F367" s="111"/>
      <c r="G367" s="109"/>
      <c r="H367" s="118">
        <f t="shared" si="48"/>
        <v>0</v>
      </c>
      <c r="I367" s="119"/>
      <c r="J367" s="113">
        <f t="shared" si="49"/>
        <v>0</v>
      </c>
      <c r="K367" s="120"/>
      <c r="L367" s="113">
        <f t="shared" si="50"/>
        <v>0</v>
      </c>
      <c r="M367" s="121">
        <f t="shared" si="51"/>
        <v>0</v>
      </c>
      <c r="N367" s="152">
        <f t="shared" si="52"/>
        <v>0</v>
      </c>
      <c r="O367" s="153">
        <f t="shared" si="53"/>
        <v>0</v>
      </c>
    </row>
    <row r="368" spans="1:15" s="132" customFormat="1" ht="39.75" customHeight="1">
      <c r="A368" s="102"/>
      <c r="B368" s="105"/>
      <c r="C368" s="105"/>
      <c r="D368" s="105"/>
      <c r="E368" s="107"/>
      <c r="F368" s="111"/>
      <c r="G368" s="109"/>
      <c r="H368" s="118">
        <f t="shared" si="48"/>
        <v>0</v>
      </c>
      <c r="I368" s="119"/>
      <c r="J368" s="113">
        <f t="shared" si="49"/>
        <v>0</v>
      </c>
      <c r="K368" s="120"/>
      <c r="L368" s="113">
        <f t="shared" si="50"/>
        <v>0</v>
      </c>
      <c r="M368" s="121">
        <f t="shared" si="51"/>
        <v>0</v>
      </c>
      <c r="N368" s="152">
        <f t="shared" si="52"/>
        <v>0</v>
      </c>
      <c r="O368" s="153">
        <f t="shared" si="53"/>
        <v>0</v>
      </c>
    </row>
    <row r="369" spans="1:15" s="132" customFormat="1" ht="39.950000000000003" customHeight="1">
      <c r="A369" s="102"/>
      <c r="B369" s="105"/>
      <c r="C369" s="105"/>
      <c r="D369" s="105"/>
      <c r="E369" s="107"/>
      <c r="F369" s="111"/>
      <c r="G369" s="109"/>
      <c r="H369" s="118">
        <f t="shared" si="48"/>
        <v>0</v>
      </c>
      <c r="I369" s="119"/>
      <c r="J369" s="113">
        <f t="shared" si="49"/>
        <v>0</v>
      </c>
      <c r="K369" s="120"/>
      <c r="L369" s="113">
        <f t="shared" si="50"/>
        <v>0</v>
      </c>
      <c r="M369" s="121">
        <f t="shared" si="51"/>
        <v>0</v>
      </c>
      <c r="N369" s="152">
        <f t="shared" si="52"/>
        <v>0</v>
      </c>
      <c r="O369" s="153">
        <f t="shared" si="53"/>
        <v>0</v>
      </c>
    </row>
    <row r="370" spans="1:15" s="132" customFormat="1" ht="39.950000000000003" customHeight="1">
      <c r="A370" s="102"/>
      <c r="B370" s="105"/>
      <c r="C370" s="105"/>
      <c r="D370" s="105"/>
      <c r="E370" s="107"/>
      <c r="F370" s="111"/>
      <c r="G370" s="109"/>
      <c r="H370" s="118">
        <f t="shared" si="48"/>
        <v>0</v>
      </c>
      <c r="I370" s="119"/>
      <c r="J370" s="113">
        <f t="shared" si="49"/>
        <v>0</v>
      </c>
      <c r="K370" s="120"/>
      <c r="L370" s="113">
        <f t="shared" si="50"/>
        <v>0</v>
      </c>
      <c r="M370" s="121">
        <f t="shared" si="51"/>
        <v>0</v>
      </c>
      <c r="N370" s="152">
        <f t="shared" si="52"/>
        <v>0</v>
      </c>
      <c r="O370" s="153">
        <f t="shared" si="53"/>
        <v>0</v>
      </c>
    </row>
    <row r="371" spans="1:15" s="132" customFormat="1" ht="39.950000000000003" customHeight="1">
      <c r="A371" s="102"/>
      <c r="B371" s="105"/>
      <c r="C371" s="105"/>
      <c r="D371" s="105"/>
      <c r="E371" s="107"/>
      <c r="F371" s="111"/>
      <c r="G371" s="109"/>
      <c r="H371" s="118">
        <f t="shared" si="48"/>
        <v>0</v>
      </c>
      <c r="I371" s="119"/>
      <c r="J371" s="113">
        <f t="shared" si="49"/>
        <v>0</v>
      </c>
      <c r="K371" s="120"/>
      <c r="L371" s="113">
        <f t="shared" si="50"/>
        <v>0</v>
      </c>
      <c r="M371" s="121">
        <f t="shared" si="51"/>
        <v>0</v>
      </c>
      <c r="N371" s="152">
        <f t="shared" si="52"/>
        <v>0</v>
      </c>
      <c r="O371" s="153">
        <f t="shared" si="53"/>
        <v>0</v>
      </c>
    </row>
    <row r="372" spans="1:15" s="132" customFormat="1" ht="39.950000000000003" customHeight="1">
      <c r="A372" s="102"/>
      <c r="B372" s="105"/>
      <c r="C372" s="105"/>
      <c r="D372" s="105"/>
      <c r="E372" s="107"/>
      <c r="F372" s="111"/>
      <c r="G372" s="109"/>
      <c r="H372" s="118">
        <f t="shared" si="48"/>
        <v>0</v>
      </c>
      <c r="I372" s="119"/>
      <c r="J372" s="113">
        <f t="shared" si="49"/>
        <v>0</v>
      </c>
      <c r="K372" s="120"/>
      <c r="L372" s="113">
        <f t="shared" si="50"/>
        <v>0</v>
      </c>
      <c r="M372" s="121">
        <f t="shared" si="51"/>
        <v>0</v>
      </c>
      <c r="N372" s="152">
        <f t="shared" si="52"/>
        <v>0</v>
      </c>
      <c r="O372" s="153">
        <f t="shared" si="53"/>
        <v>0</v>
      </c>
    </row>
    <row r="373" spans="1:15" s="132" customFormat="1" ht="39.950000000000003" customHeight="1">
      <c r="A373" s="102"/>
      <c r="B373" s="105"/>
      <c r="C373" s="105"/>
      <c r="D373" s="105"/>
      <c r="E373" s="107"/>
      <c r="F373" s="111"/>
      <c r="G373" s="109"/>
      <c r="H373" s="118">
        <f t="shared" si="48"/>
        <v>0</v>
      </c>
      <c r="I373" s="119"/>
      <c r="J373" s="113">
        <f t="shared" si="49"/>
        <v>0</v>
      </c>
      <c r="K373" s="120"/>
      <c r="L373" s="113">
        <f t="shared" si="50"/>
        <v>0</v>
      </c>
      <c r="M373" s="121">
        <f t="shared" si="51"/>
        <v>0</v>
      </c>
      <c r="N373" s="152">
        <f t="shared" si="52"/>
        <v>0</v>
      </c>
      <c r="O373" s="153">
        <f t="shared" si="53"/>
        <v>0</v>
      </c>
    </row>
    <row r="374" spans="1:15" s="132" customFormat="1" ht="39.950000000000003" customHeight="1">
      <c r="A374" s="102"/>
      <c r="B374" s="105"/>
      <c r="C374" s="105"/>
      <c r="D374" s="105"/>
      <c r="E374" s="107"/>
      <c r="F374" s="111"/>
      <c r="G374" s="109"/>
      <c r="H374" s="118">
        <f t="shared" si="48"/>
        <v>0</v>
      </c>
      <c r="I374" s="119"/>
      <c r="J374" s="113">
        <f t="shared" si="49"/>
        <v>0</v>
      </c>
      <c r="K374" s="120"/>
      <c r="L374" s="113">
        <f t="shared" si="50"/>
        <v>0</v>
      </c>
      <c r="M374" s="121">
        <f t="shared" si="51"/>
        <v>0</v>
      </c>
      <c r="N374" s="152">
        <f t="shared" si="52"/>
        <v>0</v>
      </c>
      <c r="O374" s="153">
        <f t="shared" si="53"/>
        <v>0</v>
      </c>
    </row>
    <row r="375" spans="1:15" s="132" customFormat="1" ht="39.950000000000003" customHeight="1">
      <c r="A375" s="102"/>
      <c r="B375" s="105"/>
      <c r="C375" s="105"/>
      <c r="D375" s="105"/>
      <c r="E375" s="107"/>
      <c r="F375" s="111"/>
      <c r="G375" s="109"/>
      <c r="H375" s="118">
        <f t="shared" si="48"/>
        <v>0</v>
      </c>
      <c r="I375" s="119"/>
      <c r="J375" s="113">
        <f t="shared" si="49"/>
        <v>0</v>
      </c>
      <c r="K375" s="120"/>
      <c r="L375" s="113">
        <f t="shared" si="50"/>
        <v>0</v>
      </c>
      <c r="M375" s="121">
        <f t="shared" si="51"/>
        <v>0</v>
      </c>
      <c r="N375" s="152">
        <f t="shared" si="52"/>
        <v>0</v>
      </c>
      <c r="O375" s="153">
        <f t="shared" si="53"/>
        <v>0</v>
      </c>
    </row>
    <row r="376" spans="1:15" s="132" customFormat="1" ht="39.950000000000003" customHeight="1">
      <c r="A376" s="102"/>
      <c r="B376" s="105"/>
      <c r="C376" s="105"/>
      <c r="D376" s="105"/>
      <c r="E376" s="107"/>
      <c r="F376" s="111"/>
      <c r="G376" s="109"/>
      <c r="H376" s="118">
        <f t="shared" si="48"/>
        <v>0</v>
      </c>
      <c r="I376" s="119"/>
      <c r="J376" s="113">
        <f t="shared" si="49"/>
        <v>0</v>
      </c>
      <c r="K376" s="120"/>
      <c r="L376" s="113">
        <f t="shared" si="50"/>
        <v>0</v>
      </c>
      <c r="M376" s="121">
        <f t="shared" si="51"/>
        <v>0</v>
      </c>
      <c r="N376" s="152">
        <f t="shared" si="52"/>
        <v>0</v>
      </c>
      <c r="O376" s="153">
        <f t="shared" si="53"/>
        <v>0</v>
      </c>
    </row>
    <row r="377" spans="1:15" s="132" customFormat="1" ht="39.950000000000003" customHeight="1">
      <c r="A377" s="102"/>
      <c r="B377" s="105"/>
      <c r="C377" s="105"/>
      <c r="D377" s="105"/>
      <c r="E377" s="107"/>
      <c r="F377" s="111"/>
      <c r="G377" s="109"/>
      <c r="H377" s="118">
        <f t="shared" si="48"/>
        <v>0</v>
      </c>
      <c r="I377" s="119"/>
      <c r="J377" s="113">
        <f t="shared" si="49"/>
        <v>0</v>
      </c>
      <c r="K377" s="120"/>
      <c r="L377" s="113">
        <f t="shared" si="50"/>
        <v>0</v>
      </c>
      <c r="M377" s="121">
        <f t="shared" si="51"/>
        <v>0</v>
      </c>
      <c r="N377" s="152">
        <f t="shared" si="52"/>
        <v>0</v>
      </c>
      <c r="O377" s="153">
        <f t="shared" si="53"/>
        <v>0</v>
      </c>
    </row>
    <row r="378" spans="1:15" s="132" customFormat="1" ht="39.950000000000003" customHeight="1">
      <c r="A378" s="102"/>
      <c r="B378" s="105"/>
      <c r="C378" s="105"/>
      <c r="D378" s="105"/>
      <c r="E378" s="107"/>
      <c r="F378" s="111"/>
      <c r="G378" s="109"/>
      <c r="H378" s="118">
        <f t="shared" si="48"/>
        <v>0</v>
      </c>
      <c r="I378" s="119"/>
      <c r="J378" s="113">
        <f t="shared" si="49"/>
        <v>0</v>
      </c>
      <c r="K378" s="120"/>
      <c r="L378" s="113">
        <f t="shared" si="50"/>
        <v>0</v>
      </c>
      <c r="M378" s="121">
        <f t="shared" si="51"/>
        <v>0</v>
      </c>
      <c r="N378" s="152">
        <f t="shared" si="52"/>
        <v>0</v>
      </c>
      <c r="O378" s="153">
        <f t="shared" si="53"/>
        <v>0</v>
      </c>
    </row>
    <row r="379" spans="1:15" s="132" customFormat="1" ht="39.950000000000003" customHeight="1">
      <c r="A379" s="102"/>
      <c r="B379" s="105"/>
      <c r="C379" s="105"/>
      <c r="D379" s="105"/>
      <c r="E379" s="107"/>
      <c r="F379" s="111"/>
      <c r="G379" s="109"/>
      <c r="H379" s="118">
        <f t="shared" si="48"/>
        <v>0</v>
      </c>
      <c r="I379" s="119"/>
      <c r="J379" s="113">
        <f t="shared" si="49"/>
        <v>0</v>
      </c>
      <c r="K379" s="120"/>
      <c r="L379" s="113">
        <f t="shared" si="50"/>
        <v>0</v>
      </c>
      <c r="M379" s="121">
        <f t="shared" si="51"/>
        <v>0</v>
      </c>
      <c r="N379" s="152">
        <f t="shared" si="52"/>
        <v>0</v>
      </c>
      <c r="O379" s="153">
        <f t="shared" si="53"/>
        <v>0</v>
      </c>
    </row>
    <row r="380" spans="1:15" s="132" customFormat="1" ht="39.950000000000003" customHeight="1">
      <c r="A380" s="102"/>
      <c r="B380" s="105"/>
      <c r="C380" s="105"/>
      <c r="D380" s="105"/>
      <c r="E380" s="107"/>
      <c r="F380" s="111"/>
      <c r="G380" s="109"/>
      <c r="H380" s="118">
        <f t="shared" si="48"/>
        <v>0</v>
      </c>
      <c r="I380" s="119"/>
      <c r="J380" s="113">
        <f t="shared" si="49"/>
        <v>0</v>
      </c>
      <c r="K380" s="120"/>
      <c r="L380" s="113">
        <f t="shared" si="50"/>
        <v>0</v>
      </c>
      <c r="M380" s="121">
        <f t="shared" si="51"/>
        <v>0</v>
      </c>
      <c r="N380" s="152">
        <f t="shared" si="52"/>
        <v>0</v>
      </c>
      <c r="O380" s="153">
        <f t="shared" si="53"/>
        <v>0</v>
      </c>
    </row>
    <row r="381" spans="1:15" s="132" customFormat="1" ht="39.950000000000003" customHeight="1">
      <c r="A381" s="102"/>
      <c r="B381" s="105"/>
      <c r="C381" s="105"/>
      <c r="D381" s="105"/>
      <c r="E381" s="107"/>
      <c r="F381" s="111"/>
      <c r="G381" s="109"/>
      <c r="H381" s="118">
        <f t="shared" si="48"/>
        <v>0</v>
      </c>
      <c r="I381" s="119"/>
      <c r="J381" s="113">
        <f t="shared" si="49"/>
        <v>0</v>
      </c>
      <c r="K381" s="120"/>
      <c r="L381" s="113">
        <f t="shared" si="50"/>
        <v>0</v>
      </c>
      <c r="M381" s="121">
        <f t="shared" si="51"/>
        <v>0</v>
      </c>
      <c r="N381" s="152">
        <f t="shared" si="52"/>
        <v>0</v>
      </c>
      <c r="O381" s="153">
        <f t="shared" si="53"/>
        <v>0</v>
      </c>
    </row>
    <row r="382" spans="1:15" s="132" customFormat="1" ht="39.950000000000003" customHeight="1">
      <c r="A382" s="102"/>
      <c r="B382" s="105"/>
      <c r="C382" s="105"/>
      <c r="D382" s="105"/>
      <c r="E382" s="107"/>
      <c r="F382" s="111"/>
      <c r="G382" s="109"/>
      <c r="H382" s="118">
        <f t="shared" si="48"/>
        <v>0</v>
      </c>
      <c r="I382" s="119"/>
      <c r="J382" s="113">
        <f t="shared" si="49"/>
        <v>0</v>
      </c>
      <c r="K382" s="120"/>
      <c r="L382" s="113">
        <f t="shared" si="50"/>
        <v>0</v>
      </c>
      <c r="M382" s="121">
        <f t="shared" si="51"/>
        <v>0</v>
      </c>
      <c r="N382" s="152">
        <f t="shared" si="52"/>
        <v>0</v>
      </c>
      <c r="O382" s="153">
        <f t="shared" si="53"/>
        <v>0</v>
      </c>
    </row>
    <row r="383" spans="1:15" s="132" customFormat="1" ht="39.950000000000003" customHeight="1">
      <c r="A383" s="102"/>
      <c r="B383" s="105"/>
      <c r="C383" s="105"/>
      <c r="D383" s="105"/>
      <c r="E383" s="107"/>
      <c r="F383" s="111"/>
      <c r="G383" s="109"/>
      <c r="H383" s="118">
        <f t="shared" si="48"/>
        <v>0</v>
      </c>
      <c r="I383" s="119"/>
      <c r="J383" s="113">
        <f t="shared" si="49"/>
        <v>0</v>
      </c>
      <c r="K383" s="120"/>
      <c r="L383" s="113">
        <f t="shared" si="50"/>
        <v>0</v>
      </c>
      <c r="M383" s="121">
        <f t="shared" si="51"/>
        <v>0</v>
      </c>
      <c r="N383" s="152">
        <f t="shared" si="52"/>
        <v>0</v>
      </c>
      <c r="O383" s="153">
        <f t="shared" si="53"/>
        <v>0</v>
      </c>
    </row>
    <row r="384" spans="1:15" s="132" customFormat="1" ht="39.950000000000003" customHeight="1">
      <c r="A384" s="102"/>
      <c r="B384" s="105"/>
      <c r="C384" s="105"/>
      <c r="D384" s="105"/>
      <c r="E384" s="107"/>
      <c r="F384" s="111"/>
      <c r="G384" s="109"/>
      <c r="H384" s="118">
        <f t="shared" si="48"/>
        <v>0</v>
      </c>
      <c r="I384" s="119"/>
      <c r="J384" s="113">
        <f t="shared" si="49"/>
        <v>0</v>
      </c>
      <c r="K384" s="120"/>
      <c r="L384" s="113">
        <f t="shared" si="50"/>
        <v>0</v>
      </c>
      <c r="M384" s="121">
        <f t="shared" si="51"/>
        <v>0</v>
      </c>
      <c r="N384" s="152">
        <f t="shared" si="52"/>
        <v>0</v>
      </c>
      <c r="O384" s="153">
        <f t="shared" si="53"/>
        <v>0</v>
      </c>
    </row>
    <row r="385" spans="1:15" s="132" customFormat="1" ht="39.950000000000003" customHeight="1">
      <c r="A385" s="102"/>
      <c r="B385" s="105"/>
      <c r="C385" s="105"/>
      <c r="D385" s="105"/>
      <c r="E385" s="107"/>
      <c r="F385" s="111"/>
      <c r="G385" s="109"/>
      <c r="H385" s="118">
        <f t="shared" si="48"/>
        <v>0</v>
      </c>
      <c r="I385" s="119"/>
      <c r="J385" s="113">
        <f t="shared" si="49"/>
        <v>0</v>
      </c>
      <c r="K385" s="120"/>
      <c r="L385" s="113">
        <f t="shared" si="50"/>
        <v>0</v>
      </c>
      <c r="M385" s="121">
        <f t="shared" si="51"/>
        <v>0</v>
      </c>
      <c r="N385" s="152">
        <f t="shared" si="52"/>
        <v>0</v>
      </c>
      <c r="O385" s="153">
        <f t="shared" si="53"/>
        <v>0</v>
      </c>
    </row>
    <row r="386" spans="1:15" s="132" customFormat="1" ht="39.950000000000003" customHeight="1">
      <c r="A386" s="102"/>
      <c r="B386" s="105"/>
      <c r="C386" s="105"/>
      <c r="D386" s="105"/>
      <c r="E386" s="107"/>
      <c r="F386" s="111"/>
      <c r="G386" s="109"/>
      <c r="H386" s="118">
        <f t="shared" si="48"/>
        <v>0</v>
      </c>
      <c r="I386" s="119"/>
      <c r="J386" s="113">
        <f t="shared" si="49"/>
        <v>0</v>
      </c>
      <c r="K386" s="120"/>
      <c r="L386" s="113">
        <f t="shared" si="50"/>
        <v>0</v>
      </c>
      <c r="M386" s="121">
        <f t="shared" si="51"/>
        <v>0</v>
      </c>
      <c r="N386" s="152">
        <f t="shared" si="52"/>
        <v>0</v>
      </c>
      <c r="O386" s="153">
        <f t="shared" si="53"/>
        <v>0</v>
      </c>
    </row>
    <row r="387" spans="1:15" s="132" customFormat="1" ht="39.950000000000003" customHeight="1">
      <c r="A387" s="102"/>
      <c r="B387" s="105"/>
      <c r="C387" s="105"/>
      <c r="D387" s="105"/>
      <c r="E387" s="107"/>
      <c r="F387" s="111"/>
      <c r="G387" s="109"/>
      <c r="H387" s="118">
        <f t="shared" si="48"/>
        <v>0</v>
      </c>
      <c r="I387" s="119"/>
      <c r="J387" s="113">
        <f t="shared" si="49"/>
        <v>0</v>
      </c>
      <c r="K387" s="120"/>
      <c r="L387" s="113">
        <f t="shared" si="50"/>
        <v>0</v>
      </c>
      <c r="M387" s="121">
        <f t="shared" si="51"/>
        <v>0</v>
      </c>
      <c r="N387" s="152">
        <f t="shared" si="52"/>
        <v>0</v>
      </c>
      <c r="O387" s="153">
        <f t="shared" si="53"/>
        <v>0</v>
      </c>
    </row>
    <row r="388" spans="1:15" s="132" customFormat="1" ht="39.950000000000003" customHeight="1">
      <c r="A388" s="102"/>
      <c r="B388" s="105"/>
      <c r="C388" s="105"/>
      <c r="D388" s="105"/>
      <c r="E388" s="107"/>
      <c r="F388" s="111"/>
      <c r="G388" s="109"/>
      <c r="H388" s="118">
        <f t="shared" si="48"/>
        <v>0</v>
      </c>
      <c r="I388" s="119"/>
      <c r="J388" s="113">
        <f t="shared" si="49"/>
        <v>0</v>
      </c>
      <c r="K388" s="120"/>
      <c r="L388" s="113">
        <f t="shared" si="50"/>
        <v>0</v>
      </c>
      <c r="M388" s="121">
        <f t="shared" si="51"/>
        <v>0</v>
      </c>
      <c r="N388" s="152">
        <f t="shared" si="52"/>
        <v>0</v>
      </c>
      <c r="O388" s="153">
        <f t="shared" si="53"/>
        <v>0</v>
      </c>
    </row>
    <row r="389" spans="1:15" s="132" customFormat="1" ht="39.950000000000003" customHeight="1">
      <c r="A389" s="102"/>
      <c r="B389" s="105"/>
      <c r="C389" s="105"/>
      <c r="D389" s="105"/>
      <c r="E389" s="107"/>
      <c r="F389" s="111"/>
      <c r="G389" s="109"/>
      <c r="H389" s="118">
        <f t="shared" si="48"/>
        <v>0</v>
      </c>
      <c r="I389" s="119"/>
      <c r="J389" s="113">
        <f t="shared" si="49"/>
        <v>0</v>
      </c>
      <c r="K389" s="120"/>
      <c r="L389" s="113">
        <f t="shared" si="50"/>
        <v>0</v>
      </c>
      <c r="M389" s="121">
        <f t="shared" si="51"/>
        <v>0</v>
      </c>
      <c r="N389" s="152">
        <f t="shared" si="52"/>
        <v>0</v>
      </c>
      <c r="O389" s="153">
        <f t="shared" si="53"/>
        <v>0</v>
      </c>
    </row>
    <row r="390" spans="1:15" s="132" customFormat="1" ht="39.950000000000003" customHeight="1">
      <c r="A390" s="102"/>
      <c r="B390" s="105"/>
      <c r="C390" s="105"/>
      <c r="D390" s="105"/>
      <c r="E390" s="107"/>
      <c r="F390" s="111"/>
      <c r="G390" s="109"/>
      <c r="H390" s="118">
        <f t="shared" ref="H390:H453" si="54">ROUNDDOWN(F390*G390,0)</f>
        <v>0</v>
      </c>
      <c r="I390" s="119"/>
      <c r="J390" s="113">
        <f t="shared" ref="J390:J453" si="55">ROUNDDOWN(G390*I390,0)</f>
        <v>0</v>
      </c>
      <c r="K390" s="120"/>
      <c r="L390" s="113">
        <f t="shared" ref="L390:L453" si="56">ROUNDDOWN(G390*K390,0)</f>
        <v>0</v>
      </c>
      <c r="M390" s="121">
        <f t="shared" ref="M390:M453" si="57">I390+K390</f>
        <v>0</v>
      </c>
      <c r="N390" s="152">
        <f t="shared" ref="N390:N453" si="58">SUM(J390)+L390</f>
        <v>0</v>
      </c>
      <c r="O390" s="153">
        <f t="shared" ref="O390:O453" si="59">SUM(H390)-N390</f>
        <v>0</v>
      </c>
    </row>
    <row r="391" spans="1:15" s="132" customFormat="1" ht="39.75" customHeight="1">
      <c r="A391" s="102"/>
      <c r="B391" s="105"/>
      <c r="C391" s="105"/>
      <c r="D391" s="105"/>
      <c r="E391" s="107"/>
      <c r="F391" s="111"/>
      <c r="G391" s="109"/>
      <c r="H391" s="118">
        <f t="shared" si="54"/>
        <v>0</v>
      </c>
      <c r="I391" s="119"/>
      <c r="J391" s="113">
        <f t="shared" si="55"/>
        <v>0</v>
      </c>
      <c r="K391" s="120"/>
      <c r="L391" s="113">
        <f t="shared" si="56"/>
        <v>0</v>
      </c>
      <c r="M391" s="121">
        <f t="shared" si="57"/>
        <v>0</v>
      </c>
      <c r="N391" s="152">
        <f t="shared" si="58"/>
        <v>0</v>
      </c>
      <c r="O391" s="153">
        <f t="shared" si="59"/>
        <v>0</v>
      </c>
    </row>
    <row r="392" spans="1:15" s="132" customFormat="1" ht="39.950000000000003" customHeight="1">
      <c r="A392" s="102"/>
      <c r="B392" s="105"/>
      <c r="C392" s="105"/>
      <c r="D392" s="105"/>
      <c r="E392" s="107"/>
      <c r="F392" s="111"/>
      <c r="G392" s="109"/>
      <c r="H392" s="118">
        <f t="shared" si="54"/>
        <v>0</v>
      </c>
      <c r="I392" s="119"/>
      <c r="J392" s="113">
        <f t="shared" si="55"/>
        <v>0</v>
      </c>
      <c r="K392" s="120"/>
      <c r="L392" s="113">
        <f t="shared" si="56"/>
        <v>0</v>
      </c>
      <c r="M392" s="121">
        <f t="shared" si="57"/>
        <v>0</v>
      </c>
      <c r="N392" s="152">
        <f t="shared" si="58"/>
        <v>0</v>
      </c>
      <c r="O392" s="153">
        <f t="shared" si="59"/>
        <v>0</v>
      </c>
    </row>
    <row r="393" spans="1:15" s="132" customFormat="1" ht="39.950000000000003" customHeight="1">
      <c r="A393" s="102"/>
      <c r="B393" s="105"/>
      <c r="C393" s="105"/>
      <c r="D393" s="105"/>
      <c r="E393" s="107"/>
      <c r="F393" s="111"/>
      <c r="G393" s="109"/>
      <c r="H393" s="118">
        <f t="shared" si="54"/>
        <v>0</v>
      </c>
      <c r="I393" s="119"/>
      <c r="J393" s="113">
        <f t="shared" si="55"/>
        <v>0</v>
      </c>
      <c r="K393" s="120"/>
      <c r="L393" s="113">
        <f t="shared" si="56"/>
        <v>0</v>
      </c>
      <c r="M393" s="121">
        <f t="shared" si="57"/>
        <v>0</v>
      </c>
      <c r="N393" s="152">
        <f t="shared" si="58"/>
        <v>0</v>
      </c>
      <c r="O393" s="153">
        <f t="shared" si="59"/>
        <v>0</v>
      </c>
    </row>
    <row r="394" spans="1:15" s="132" customFormat="1" ht="39.950000000000003" customHeight="1">
      <c r="A394" s="102"/>
      <c r="B394" s="105"/>
      <c r="C394" s="105"/>
      <c r="D394" s="105"/>
      <c r="E394" s="107"/>
      <c r="F394" s="111"/>
      <c r="G394" s="109"/>
      <c r="H394" s="118">
        <f t="shared" si="54"/>
        <v>0</v>
      </c>
      <c r="I394" s="119"/>
      <c r="J394" s="113">
        <f t="shared" si="55"/>
        <v>0</v>
      </c>
      <c r="K394" s="120"/>
      <c r="L394" s="113">
        <f t="shared" si="56"/>
        <v>0</v>
      </c>
      <c r="M394" s="121">
        <f t="shared" si="57"/>
        <v>0</v>
      </c>
      <c r="N394" s="152">
        <f t="shared" si="58"/>
        <v>0</v>
      </c>
      <c r="O394" s="153">
        <f t="shared" si="59"/>
        <v>0</v>
      </c>
    </row>
    <row r="395" spans="1:15" s="132" customFormat="1" ht="39.950000000000003" customHeight="1">
      <c r="A395" s="102"/>
      <c r="B395" s="105"/>
      <c r="C395" s="105"/>
      <c r="D395" s="105"/>
      <c r="E395" s="107"/>
      <c r="F395" s="111"/>
      <c r="G395" s="109"/>
      <c r="H395" s="118">
        <f t="shared" si="54"/>
        <v>0</v>
      </c>
      <c r="I395" s="119"/>
      <c r="J395" s="113">
        <f t="shared" si="55"/>
        <v>0</v>
      </c>
      <c r="K395" s="120"/>
      <c r="L395" s="113">
        <f t="shared" si="56"/>
        <v>0</v>
      </c>
      <c r="M395" s="121">
        <f t="shared" si="57"/>
        <v>0</v>
      </c>
      <c r="N395" s="152">
        <f t="shared" si="58"/>
        <v>0</v>
      </c>
      <c r="O395" s="153">
        <f t="shared" si="59"/>
        <v>0</v>
      </c>
    </row>
    <row r="396" spans="1:15" s="132" customFormat="1" ht="39.950000000000003" customHeight="1">
      <c r="A396" s="102"/>
      <c r="B396" s="105"/>
      <c r="C396" s="105"/>
      <c r="D396" s="105"/>
      <c r="E396" s="107"/>
      <c r="F396" s="111"/>
      <c r="G396" s="109"/>
      <c r="H396" s="118">
        <f t="shared" si="54"/>
        <v>0</v>
      </c>
      <c r="I396" s="119"/>
      <c r="J396" s="113">
        <f t="shared" si="55"/>
        <v>0</v>
      </c>
      <c r="K396" s="120"/>
      <c r="L396" s="113">
        <f t="shared" si="56"/>
        <v>0</v>
      </c>
      <c r="M396" s="121">
        <f t="shared" si="57"/>
        <v>0</v>
      </c>
      <c r="N396" s="152">
        <f t="shared" si="58"/>
        <v>0</v>
      </c>
      <c r="O396" s="153">
        <f t="shared" si="59"/>
        <v>0</v>
      </c>
    </row>
    <row r="397" spans="1:15" s="132" customFormat="1" ht="39.950000000000003" customHeight="1">
      <c r="A397" s="102"/>
      <c r="B397" s="105"/>
      <c r="C397" s="105"/>
      <c r="D397" s="105"/>
      <c r="E397" s="107"/>
      <c r="F397" s="111"/>
      <c r="G397" s="109"/>
      <c r="H397" s="118">
        <f t="shared" si="54"/>
        <v>0</v>
      </c>
      <c r="I397" s="119"/>
      <c r="J397" s="113">
        <f t="shared" si="55"/>
        <v>0</v>
      </c>
      <c r="K397" s="120"/>
      <c r="L397" s="113">
        <f t="shared" si="56"/>
        <v>0</v>
      </c>
      <c r="M397" s="121">
        <f t="shared" si="57"/>
        <v>0</v>
      </c>
      <c r="N397" s="152">
        <f t="shared" si="58"/>
        <v>0</v>
      </c>
      <c r="O397" s="153">
        <f t="shared" si="59"/>
        <v>0</v>
      </c>
    </row>
    <row r="398" spans="1:15" s="132" customFormat="1" ht="39.950000000000003" customHeight="1">
      <c r="A398" s="102"/>
      <c r="B398" s="105"/>
      <c r="C398" s="105"/>
      <c r="D398" s="105"/>
      <c r="E398" s="107"/>
      <c r="F398" s="111"/>
      <c r="G398" s="109"/>
      <c r="H398" s="118">
        <f t="shared" si="54"/>
        <v>0</v>
      </c>
      <c r="I398" s="119"/>
      <c r="J398" s="113">
        <f t="shared" si="55"/>
        <v>0</v>
      </c>
      <c r="K398" s="120"/>
      <c r="L398" s="113">
        <f t="shared" si="56"/>
        <v>0</v>
      </c>
      <c r="M398" s="121">
        <f t="shared" si="57"/>
        <v>0</v>
      </c>
      <c r="N398" s="152">
        <f t="shared" si="58"/>
        <v>0</v>
      </c>
      <c r="O398" s="153">
        <f t="shared" si="59"/>
        <v>0</v>
      </c>
    </row>
    <row r="399" spans="1:15" s="132" customFormat="1" ht="39.950000000000003" customHeight="1">
      <c r="A399" s="102"/>
      <c r="B399" s="105"/>
      <c r="C399" s="105"/>
      <c r="D399" s="105"/>
      <c r="E399" s="107"/>
      <c r="F399" s="111"/>
      <c r="G399" s="109"/>
      <c r="H399" s="118">
        <f t="shared" si="54"/>
        <v>0</v>
      </c>
      <c r="I399" s="119"/>
      <c r="J399" s="113">
        <f t="shared" si="55"/>
        <v>0</v>
      </c>
      <c r="K399" s="120"/>
      <c r="L399" s="113">
        <f t="shared" si="56"/>
        <v>0</v>
      </c>
      <c r="M399" s="121">
        <f t="shared" si="57"/>
        <v>0</v>
      </c>
      <c r="N399" s="152">
        <f t="shared" si="58"/>
        <v>0</v>
      </c>
      <c r="O399" s="153">
        <f t="shared" si="59"/>
        <v>0</v>
      </c>
    </row>
    <row r="400" spans="1:15" s="132" customFormat="1" ht="39.950000000000003" customHeight="1">
      <c r="A400" s="102"/>
      <c r="B400" s="105"/>
      <c r="C400" s="105"/>
      <c r="D400" s="105"/>
      <c r="E400" s="107"/>
      <c r="F400" s="111"/>
      <c r="G400" s="109"/>
      <c r="H400" s="118">
        <f t="shared" si="54"/>
        <v>0</v>
      </c>
      <c r="I400" s="119"/>
      <c r="J400" s="113">
        <f t="shared" si="55"/>
        <v>0</v>
      </c>
      <c r="K400" s="120"/>
      <c r="L400" s="113">
        <f t="shared" si="56"/>
        <v>0</v>
      </c>
      <c r="M400" s="121">
        <f t="shared" si="57"/>
        <v>0</v>
      </c>
      <c r="N400" s="152">
        <f t="shared" si="58"/>
        <v>0</v>
      </c>
      <c r="O400" s="153">
        <f t="shared" si="59"/>
        <v>0</v>
      </c>
    </row>
    <row r="401" spans="1:15" s="132" customFormat="1" ht="39.950000000000003" customHeight="1">
      <c r="A401" s="102"/>
      <c r="B401" s="105"/>
      <c r="C401" s="105"/>
      <c r="D401" s="105"/>
      <c r="E401" s="107"/>
      <c r="F401" s="111"/>
      <c r="G401" s="109"/>
      <c r="H401" s="118">
        <f t="shared" si="54"/>
        <v>0</v>
      </c>
      <c r="I401" s="119"/>
      <c r="J401" s="113">
        <f t="shared" si="55"/>
        <v>0</v>
      </c>
      <c r="K401" s="120"/>
      <c r="L401" s="113">
        <f t="shared" si="56"/>
        <v>0</v>
      </c>
      <c r="M401" s="121">
        <f t="shared" si="57"/>
        <v>0</v>
      </c>
      <c r="N401" s="152">
        <f t="shared" si="58"/>
        <v>0</v>
      </c>
      <c r="O401" s="153">
        <f t="shared" si="59"/>
        <v>0</v>
      </c>
    </row>
    <row r="402" spans="1:15" s="132" customFormat="1" ht="39.950000000000003" customHeight="1">
      <c r="A402" s="102"/>
      <c r="B402" s="105"/>
      <c r="C402" s="105"/>
      <c r="D402" s="105"/>
      <c r="E402" s="107"/>
      <c r="F402" s="111"/>
      <c r="G402" s="109"/>
      <c r="H402" s="118">
        <f t="shared" si="54"/>
        <v>0</v>
      </c>
      <c r="I402" s="119"/>
      <c r="J402" s="113">
        <f t="shared" si="55"/>
        <v>0</v>
      </c>
      <c r="K402" s="120"/>
      <c r="L402" s="113">
        <f t="shared" si="56"/>
        <v>0</v>
      </c>
      <c r="M402" s="121">
        <f t="shared" si="57"/>
        <v>0</v>
      </c>
      <c r="N402" s="152">
        <f t="shared" si="58"/>
        <v>0</v>
      </c>
      <c r="O402" s="153">
        <f t="shared" si="59"/>
        <v>0</v>
      </c>
    </row>
    <row r="403" spans="1:15" s="132" customFormat="1" ht="39.950000000000003" customHeight="1">
      <c r="A403" s="102"/>
      <c r="B403" s="105"/>
      <c r="C403" s="105"/>
      <c r="D403" s="105"/>
      <c r="E403" s="107"/>
      <c r="F403" s="111"/>
      <c r="G403" s="109"/>
      <c r="H403" s="118">
        <f t="shared" si="54"/>
        <v>0</v>
      </c>
      <c r="I403" s="119"/>
      <c r="J403" s="113">
        <f t="shared" si="55"/>
        <v>0</v>
      </c>
      <c r="K403" s="120"/>
      <c r="L403" s="113">
        <f t="shared" si="56"/>
        <v>0</v>
      </c>
      <c r="M403" s="121">
        <f t="shared" si="57"/>
        <v>0</v>
      </c>
      <c r="N403" s="152">
        <f t="shared" si="58"/>
        <v>0</v>
      </c>
      <c r="O403" s="153">
        <f t="shared" si="59"/>
        <v>0</v>
      </c>
    </row>
    <row r="404" spans="1:15" s="132" customFormat="1" ht="39.950000000000003" customHeight="1">
      <c r="A404" s="102"/>
      <c r="B404" s="105"/>
      <c r="C404" s="105"/>
      <c r="D404" s="105"/>
      <c r="E404" s="107"/>
      <c r="F404" s="111"/>
      <c r="G404" s="109"/>
      <c r="H404" s="118">
        <f t="shared" si="54"/>
        <v>0</v>
      </c>
      <c r="I404" s="119"/>
      <c r="J404" s="113">
        <f t="shared" si="55"/>
        <v>0</v>
      </c>
      <c r="K404" s="120"/>
      <c r="L404" s="113">
        <f t="shared" si="56"/>
        <v>0</v>
      </c>
      <c r="M404" s="121">
        <f t="shared" si="57"/>
        <v>0</v>
      </c>
      <c r="N404" s="152">
        <f t="shared" si="58"/>
        <v>0</v>
      </c>
      <c r="O404" s="153">
        <f t="shared" si="59"/>
        <v>0</v>
      </c>
    </row>
    <row r="405" spans="1:15" s="132" customFormat="1" ht="39.950000000000003" customHeight="1">
      <c r="A405" s="102"/>
      <c r="B405" s="105"/>
      <c r="C405" s="105"/>
      <c r="D405" s="105"/>
      <c r="E405" s="107"/>
      <c r="F405" s="111"/>
      <c r="G405" s="109"/>
      <c r="H405" s="118">
        <f t="shared" si="54"/>
        <v>0</v>
      </c>
      <c r="I405" s="119"/>
      <c r="J405" s="113">
        <f t="shared" si="55"/>
        <v>0</v>
      </c>
      <c r="K405" s="120"/>
      <c r="L405" s="113">
        <f t="shared" si="56"/>
        <v>0</v>
      </c>
      <c r="M405" s="121">
        <f t="shared" si="57"/>
        <v>0</v>
      </c>
      <c r="N405" s="152">
        <f t="shared" si="58"/>
        <v>0</v>
      </c>
      <c r="O405" s="153">
        <f t="shared" si="59"/>
        <v>0</v>
      </c>
    </row>
    <row r="406" spans="1:15" s="132" customFormat="1" ht="39.950000000000003" customHeight="1">
      <c r="A406" s="102"/>
      <c r="B406" s="105"/>
      <c r="C406" s="105"/>
      <c r="D406" s="105"/>
      <c r="E406" s="107"/>
      <c r="F406" s="111"/>
      <c r="G406" s="109"/>
      <c r="H406" s="118">
        <f t="shared" si="54"/>
        <v>0</v>
      </c>
      <c r="I406" s="119"/>
      <c r="J406" s="113">
        <f t="shared" si="55"/>
        <v>0</v>
      </c>
      <c r="K406" s="120"/>
      <c r="L406" s="113">
        <f t="shared" si="56"/>
        <v>0</v>
      </c>
      <c r="M406" s="121">
        <f t="shared" si="57"/>
        <v>0</v>
      </c>
      <c r="N406" s="152">
        <f t="shared" si="58"/>
        <v>0</v>
      </c>
      <c r="O406" s="153">
        <f t="shared" si="59"/>
        <v>0</v>
      </c>
    </row>
    <row r="407" spans="1:15" s="132" customFormat="1" ht="39.950000000000003" customHeight="1">
      <c r="A407" s="102"/>
      <c r="B407" s="105"/>
      <c r="C407" s="105"/>
      <c r="D407" s="105"/>
      <c r="E407" s="107"/>
      <c r="F407" s="111"/>
      <c r="G407" s="109"/>
      <c r="H407" s="118">
        <f t="shared" si="54"/>
        <v>0</v>
      </c>
      <c r="I407" s="119"/>
      <c r="J407" s="113">
        <f t="shared" si="55"/>
        <v>0</v>
      </c>
      <c r="K407" s="120"/>
      <c r="L407" s="113">
        <f t="shared" si="56"/>
        <v>0</v>
      </c>
      <c r="M407" s="121">
        <f t="shared" si="57"/>
        <v>0</v>
      </c>
      <c r="N407" s="152">
        <f t="shared" si="58"/>
        <v>0</v>
      </c>
      <c r="O407" s="153">
        <f t="shared" si="59"/>
        <v>0</v>
      </c>
    </row>
    <row r="408" spans="1:15" s="132" customFormat="1" ht="39.950000000000003" customHeight="1">
      <c r="A408" s="102"/>
      <c r="B408" s="105"/>
      <c r="C408" s="105"/>
      <c r="D408" s="105"/>
      <c r="E408" s="107"/>
      <c r="F408" s="111"/>
      <c r="G408" s="109"/>
      <c r="H408" s="118">
        <f t="shared" si="54"/>
        <v>0</v>
      </c>
      <c r="I408" s="119"/>
      <c r="J408" s="113">
        <f t="shared" si="55"/>
        <v>0</v>
      </c>
      <c r="K408" s="120"/>
      <c r="L408" s="113">
        <f t="shared" si="56"/>
        <v>0</v>
      </c>
      <c r="M408" s="121">
        <f t="shared" si="57"/>
        <v>0</v>
      </c>
      <c r="N408" s="152">
        <f t="shared" si="58"/>
        <v>0</v>
      </c>
      <c r="O408" s="153">
        <f t="shared" si="59"/>
        <v>0</v>
      </c>
    </row>
    <row r="409" spans="1:15" s="132" customFormat="1" ht="39.950000000000003" customHeight="1">
      <c r="A409" s="102"/>
      <c r="B409" s="105"/>
      <c r="C409" s="105"/>
      <c r="D409" s="105"/>
      <c r="E409" s="107"/>
      <c r="F409" s="111"/>
      <c r="G409" s="109"/>
      <c r="H409" s="118">
        <f t="shared" si="54"/>
        <v>0</v>
      </c>
      <c r="I409" s="119"/>
      <c r="J409" s="113">
        <f t="shared" si="55"/>
        <v>0</v>
      </c>
      <c r="K409" s="120"/>
      <c r="L409" s="113">
        <f t="shared" si="56"/>
        <v>0</v>
      </c>
      <c r="M409" s="121">
        <f t="shared" si="57"/>
        <v>0</v>
      </c>
      <c r="N409" s="152">
        <f t="shared" si="58"/>
        <v>0</v>
      </c>
      <c r="O409" s="153">
        <f t="shared" si="59"/>
        <v>0</v>
      </c>
    </row>
    <row r="410" spans="1:15" s="132" customFormat="1" ht="39.950000000000003" customHeight="1">
      <c r="A410" s="102"/>
      <c r="B410" s="105"/>
      <c r="C410" s="105"/>
      <c r="D410" s="105"/>
      <c r="E410" s="107"/>
      <c r="F410" s="111"/>
      <c r="G410" s="109"/>
      <c r="H410" s="118">
        <f t="shared" si="54"/>
        <v>0</v>
      </c>
      <c r="I410" s="119"/>
      <c r="J410" s="113">
        <f t="shared" si="55"/>
        <v>0</v>
      </c>
      <c r="K410" s="120"/>
      <c r="L410" s="113">
        <f t="shared" si="56"/>
        <v>0</v>
      </c>
      <c r="M410" s="121">
        <f t="shared" si="57"/>
        <v>0</v>
      </c>
      <c r="N410" s="152">
        <f t="shared" si="58"/>
        <v>0</v>
      </c>
      <c r="O410" s="153">
        <f t="shared" si="59"/>
        <v>0</v>
      </c>
    </row>
    <row r="411" spans="1:15" s="132" customFormat="1" ht="39.950000000000003" customHeight="1">
      <c r="A411" s="102"/>
      <c r="B411" s="105"/>
      <c r="C411" s="105"/>
      <c r="D411" s="105"/>
      <c r="E411" s="107"/>
      <c r="F411" s="111"/>
      <c r="G411" s="109"/>
      <c r="H411" s="118">
        <f t="shared" si="54"/>
        <v>0</v>
      </c>
      <c r="I411" s="119"/>
      <c r="J411" s="113">
        <f t="shared" si="55"/>
        <v>0</v>
      </c>
      <c r="K411" s="120"/>
      <c r="L411" s="113">
        <f t="shared" si="56"/>
        <v>0</v>
      </c>
      <c r="M411" s="121">
        <f t="shared" si="57"/>
        <v>0</v>
      </c>
      <c r="N411" s="152">
        <f t="shared" si="58"/>
        <v>0</v>
      </c>
      <c r="O411" s="153">
        <f t="shared" si="59"/>
        <v>0</v>
      </c>
    </row>
    <row r="412" spans="1:15" s="132" customFormat="1" ht="39.950000000000003" customHeight="1">
      <c r="A412" s="102"/>
      <c r="B412" s="105"/>
      <c r="C412" s="105"/>
      <c r="D412" s="105"/>
      <c r="E412" s="107"/>
      <c r="F412" s="111"/>
      <c r="G412" s="109"/>
      <c r="H412" s="118">
        <f t="shared" si="54"/>
        <v>0</v>
      </c>
      <c r="I412" s="119"/>
      <c r="J412" s="113">
        <f t="shared" si="55"/>
        <v>0</v>
      </c>
      <c r="K412" s="120"/>
      <c r="L412" s="113">
        <f t="shared" si="56"/>
        <v>0</v>
      </c>
      <c r="M412" s="121">
        <f t="shared" si="57"/>
        <v>0</v>
      </c>
      <c r="N412" s="152">
        <f t="shared" si="58"/>
        <v>0</v>
      </c>
      <c r="O412" s="153">
        <f t="shared" si="59"/>
        <v>0</v>
      </c>
    </row>
    <row r="413" spans="1:15" s="132" customFormat="1" ht="39.950000000000003" customHeight="1">
      <c r="A413" s="102"/>
      <c r="B413" s="105"/>
      <c r="C413" s="105"/>
      <c r="D413" s="105"/>
      <c r="E413" s="107"/>
      <c r="F413" s="111"/>
      <c r="G413" s="109"/>
      <c r="H413" s="118">
        <f t="shared" si="54"/>
        <v>0</v>
      </c>
      <c r="I413" s="119"/>
      <c r="J413" s="113">
        <f t="shared" si="55"/>
        <v>0</v>
      </c>
      <c r="K413" s="120"/>
      <c r="L413" s="113">
        <f t="shared" si="56"/>
        <v>0</v>
      </c>
      <c r="M413" s="121">
        <f t="shared" si="57"/>
        <v>0</v>
      </c>
      <c r="N413" s="152">
        <f t="shared" si="58"/>
        <v>0</v>
      </c>
      <c r="O413" s="153">
        <f t="shared" si="59"/>
        <v>0</v>
      </c>
    </row>
    <row r="414" spans="1:15" s="132" customFormat="1" ht="39.950000000000003" customHeight="1">
      <c r="A414" s="102"/>
      <c r="B414" s="105"/>
      <c r="C414" s="105"/>
      <c r="D414" s="105"/>
      <c r="E414" s="107"/>
      <c r="F414" s="111"/>
      <c r="G414" s="109"/>
      <c r="H414" s="118">
        <f t="shared" si="54"/>
        <v>0</v>
      </c>
      <c r="I414" s="119"/>
      <c r="J414" s="113">
        <f t="shared" si="55"/>
        <v>0</v>
      </c>
      <c r="K414" s="120"/>
      <c r="L414" s="113">
        <f t="shared" si="56"/>
        <v>0</v>
      </c>
      <c r="M414" s="121">
        <f t="shared" si="57"/>
        <v>0</v>
      </c>
      <c r="N414" s="152">
        <f t="shared" si="58"/>
        <v>0</v>
      </c>
      <c r="O414" s="153">
        <f t="shared" si="59"/>
        <v>0</v>
      </c>
    </row>
    <row r="415" spans="1:15" s="132" customFormat="1" ht="39.950000000000003" customHeight="1">
      <c r="A415" s="102"/>
      <c r="B415" s="105"/>
      <c r="C415" s="105"/>
      <c r="D415" s="105"/>
      <c r="E415" s="107"/>
      <c r="F415" s="111"/>
      <c r="G415" s="109"/>
      <c r="H415" s="118">
        <f t="shared" si="54"/>
        <v>0</v>
      </c>
      <c r="I415" s="119"/>
      <c r="J415" s="113">
        <f t="shared" si="55"/>
        <v>0</v>
      </c>
      <c r="K415" s="120"/>
      <c r="L415" s="113">
        <f t="shared" si="56"/>
        <v>0</v>
      </c>
      <c r="M415" s="121">
        <f t="shared" si="57"/>
        <v>0</v>
      </c>
      <c r="N415" s="152">
        <f t="shared" si="58"/>
        <v>0</v>
      </c>
      <c r="O415" s="153">
        <f t="shared" si="59"/>
        <v>0</v>
      </c>
    </row>
    <row r="416" spans="1:15" s="132" customFormat="1" ht="39.950000000000003" customHeight="1">
      <c r="A416" s="102"/>
      <c r="B416" s="105"/>
      <c r="C416" s="105"/>
      <c r="D416" s="105"/>
      <c r="E416" s="107"/>
      <c r="F416" s="111"/>
      <c r="G416" s="109"/>
      <c r="H416" s="118">
        <f t="shared" si="54"/>
        <v>0</v>
      </c>
      <c r="I416" s="119"/>
      <c r="J416" s="113">
        <f t="shared" si="55"/>
        <v>0</v>
      </c>
      <c r="K416" s="120"/>
      <c r="L416" s="113">
        <f t="shared" si="56"/>
        <v>0</v>
      </c>
      <c r="M416" s="121">
        <f t="shared" si="57"/>
        <v>0</v>
      </c>
      <c r="N416" s="152">
        <f t="shared" si="58"/>
        <v>0</v>
      </c>
      <c r="O416" s="153">
        <f t="shared" si="59"/>
        <v>0</v>
      </c>
    </row>
    <row r="417" spans="1:15" s="132" customFormat="1" ht="39.950000000000003" customHeight="1">
      <c r="A417" s="102"/>
      <c r="B417" s="105"/>
      <c r="C417" s="105"/>
      <c r="D417" s="105"/>
      <c r="E417" s="107"/>
      <c r="F417" s="111"/>
      <c r="G417" s="109"/>
      <c r="H417" s="118">
        <f t="shared" si="54"/>
        <v>0</v>
      </c>
      <c r="I417" s="119"/>
      <c r="J417" s="113">
        <f t="shared" si="55"/>
        <v>0</v>
      </c>
      <c r="K417" s="120"/>
      <c r="L417" s="113">
        <f t="shared" si="56"/>
        <v>0</v>
      </c>
      <c r="M417" s="121">
        <f t="shared" si="57"/>
        <v>0</v>
      </c>
      <c r="N417" s="152">
        <f t="shared" si="58"/>
        <v>0</v>
      </c>
      <c r="O417" s="153">
        <f t="shared" si="59"/>
        <v>0</v>
      </c>
    </row>
    <row r="418" spans="1:15" s="132" customFormat="1" ht="39.950000000000003" customHeight="1">
      <c r="A418" s="102"/>
      <c r="B418" s="105"/>
      <c r="C418" s="105"/>
      <c r="D418" s="105"/>
      <c r="E418" s="107"/>
      <c r="F418" s="111"/>
      <c r="G418" s="109"/>
      <c r="H418" s="118">
        <f t="shared" si="54"/>
        <v>0</v>
      </c>
      <c r="I418" s="119"/>
      <c r="J418" s="113">
        <f t="shared" si="55"/>
        <v>0</v>
      </c>
      <c r="K418" s="120"/>
      <c r="L418" s="113">
        <f t="shared" si="56"/>
        <v>0</v>
      </c>
      <c r="M418" s="121">
        <f t="shared" si="57"/>
        <v>0</v>
      </c>
      <c r="N418" s="152">
        <f t="shared" si="58"/>
        <v>0</v>
      </c>
      <c r="O418" s="153">
        <f t="shared" si="59"/>
        <v>0</v>
      </c>
    </row>
    <row r="419" spans="1:15" s="132" customFormat="1" ht="39.950000000000003" customHeight="1">
      <c r="A419" s="102"/>
      <c r="B419" s="105"/>
      <c r="C419" s="105"/>
      <c r="D419" s="105"/>
      <c r="E419" s="107"/>
      <c r="F419" s="111"/>
      <c r="G419" s="109"/>
      <c r="H419" s="118">
        <f t="shared" si="54"/>
        <v>0</v>
      </c>
      <c r="I419" s="119"/>
      <c r="J419" s="113">
        <f t="shared" si="55"/>
        <v>0</v>
      </c>
      <c r="K419" s="120"/>
      <c r="L419" s="113">
        <f t="shared" si="56"/>
        <v>0</v>
      </c>
      <c r="M419" s="121">
        <f t="shared" si="57"/>
        <v>0</v>
      </c>
      <c r="N419" s="152">
        <f t="shared" si="58"/>
        <v>0</v>
      </c>
      <c r="O419" s="153">
        <f t="shared" si="59"/>
        <v>0</v>
      </c>
    </row>
    <row r="420" spans="1:15" s="132" customFormat="1" ht="39.950000000000003" customHeight="1">
      <c r="A420" s="102"/>
      <c r="B420" s="105"/>
      <c r="C420" s="105"/>
      <c r="D420" s="105"/>
      <c r="E420" s="107"/>
      <c r="F420" s="111"/>
      <c r="G420" s="109"/>
      <c r="H420" s="118">
        <f t="shared" si="54"/>
        <v>0</v>
      </c>
      <c r="I420" s="119"/>
      <c r="J420" s="113">
        <f t="shared" si="55"/>
        <v>0</v>
      </c>
      <c r="K420" s="120"/>
      <c r="L420" s="113">
        <f t="shared" si="56"/>
        <v>0</v>
      </c>
      <c r="M420" s="121">
        <f t="shared" si="57"/>
        <v>0</v>
      </c>
      <c r="N420" s="152">
        <f t="shared" si="58"/>
        <v>0</v>
      </c>
      <c r="O420" s="153">
        <f t="shared" si="59"/>
        <v>0</v>
      </c>
    </row>
    <row r="421" spans="1:15" s="132" customFormat="1" ht="39.950000000000003" customHeight="1">
      <c r="A421" s="102"/>
      <c r="B421" s="105"/>
      <c r="C421" s="105"/>
      <c r="D421" s="105"/>
      <c r="E421" s="107"/>
      <c r="F421" s="111"/>
      <c r="G421" s="109"/>
      <c r="H421" s="118">
        <f t="shared" si="54"/>
        <v>0</v>
      </c>
      <c r="I421" s="119"/>
      <c r="J421" s="113">
        <f t="shared" si="55"/>
        <v>0</v>
      </c>
      <c r="K421" s="120"/>
      <c r="L421" s="113">
        <f t="shared" si="56"/>
        <v>0</v>
      </c>
      <c r="M421" s="121">
        <f t="shared" si="57"/>
        <v>0</v>
      </c>
      <c r="N421" s="152">
        <f t="shared" si="58"/>
        <v>0</v>
      </c>
      <c r="O421" s="153">
        <f t="shared" si="59"/>
        <v>0</v>
      </c>
    </row>
    <row r="422" spans="1:15" s="132" customFormat="1" ht="39.950000000000003" customHeight="1">
      <c r="A422" s="102"/>
      <c r="B422" s="105"/>
      <c r="C422" s="105"/>
      <c r="D422" s="105"/>
      <c r="E422" s="107"/>
      <c r="F422" s="111"/>
      <c r="G422" s="109"/>
      <c r="H422" s="118">
        <f t="shared" si="54"/>
        <v>0</v>
      </c>
      <c r="I422" s="119"/>
      <c r="J422" s="113">
        <f t="shared" si="55"/>
        <v>0</v>
      </c>
      <c r="K422" s="120"/>
      <c r="L422" s="113">
        <f t="shared" si="56"/>
        <v>0</v>
      </c>
      <c r="M422" s="121">
        <f t="shared" si="57"/>
        <v>0</v>
      </c>
      <c r="N422" s="152">
        <f t="shared" si="58"/>
        <v>0</v>
      </c>
      <c r="O422" s="153">
        <f t="shared" si="59"/>
        <v>0</v>
      </c>
    </row>
    <row r="423" spans="1:15" s="132" customFormat="1" ht="39.950000000000003" customHeight="1">
      <c r="A423" s="102"/>
      <c r="B423" s="105"/>
      <c r="C423" s="105"/>
      <c r="D423" s="105"/>
      <c r="E423" s="107"/>
      <c r="F423" s="111"/>
      <c r="G423" s="109"/>
      <c r="H423" s="118">
        <f t="shared" si="54"/>
        <v>0</v>
      </c>
      <c r="I423" s="119"/>
      <c r="J423" s="113">
        <f t="shared" si="55"/>
        <v>0</v>
      </c>
      <c r="K423" s="120"/>
      <c r="L423" s="113">
        <f t="shared" si="56"/>
        <v>0</v>
      </c>
      <c r="M423" s="121">
        <f t="shared" si="57"/>
        <v>0</v>
      </c>
      <c r="N423" s="152">
        <f t="shared" si="58"/>
        <v>0</v>
      </c>
      <c r="O423" s="153">
        <f t="shared" si="59"/>
        <v>0</v>
      </c>
    </row>
    <row r="424" spans="1:15" s="132" customFormat="1" ht="39.950000000000003" customHeight="1">
      <c r="A424" s="102"/>
      <c r="B424" s="105"/>
      <c r="C424" s="105"/>
      <c r="D424" s="105"/>
      <c r="E424" s="107"/>
      <c r="F424" s="111"/>
      <c r="G424" s="109"/>
      <c r="H424" s="118">
        <f t="shared" si="54"/>
        <v>0</v>
      </c>
      <c r="I424" s="119"/>
      <c r="J424" s="113">
        <f t="shared" si="55"/>
        <v>0</v>
      </c>
      <c r="K424" s="120"/>
      <c r="L424" s="113">
        <f t="shared" si="56"/>
        <v>0</v>
      </c>
      <c r="M424" s="121">
        <f t="shared" si="57"/>
        <v>0</v>
      </c>
      <c r="N424" s="152">
        <f t="shared" si="58"/>
        <v>0</v>
      </c>
      <c r="O424" s="153">
        <f t="shared" si="59"/>
        <v>0</v>
      </c>
    </row>
    <row r="425" spans="1:15" s="132" customFormat="1" ht="39.950000000000003" customHeight="1">
      <c r="A425" s="102"/>
      <c r="B425" s="105"/>
      <c r="C425" s="105"/>
      <c r="D425" s="105"/>
      <c r="E425" s="107"/>
      <c r="F425" s="111"/>
      <c r="G425" s="109"/>
      <c r="H425" s="118">
        <f t="shared" si="54"/>
        <v>0</v>
      </c>
      <c r="I425" s="119"/>
      <c r="J425" s="113">
        <f t="shared" si="55"/>
        <v>0</v>
      </c>
      <c r="K425" s="120"/>
      <c r="L425" s="113">
        <f t="shared" si="56"/>
        <v>0</v>
      </c>
      <c r="M425" s="121">
        <f t="shared" si="57"/>
        <v>0</v>
      </c>
      <c r="N425" s="152">
        <f t="shared" si="58"/>
        <v>0</v>
      </c>
      <c r="O425" s="153">
        <f t="shared" si="59"/>
        <v>0</v>
      </c>
    </row>
    <row r="426" spans="1:15" s="132" customFormat="1" ht="39.950000000000003" customHeight="1">
      <c r="A426" s="102"/>
      <c r="B426" s="105"/>
      <c r="C426" s="105"/>
      <c r="D426" s="105"/>
      <c r="E426" s="107"/>
      <c r="F426" s="111"/>
      <c r="G426" s="109"/>
      <c r="H426" s="118">
        <f t="shared" si="54"/>
        <v>0</v>
      </c>
      <c r="I426" s="119"/>
      <c r="J426" s="113">
        <f t="shared" si="55"/>
        <v>0</v>
      </c>
      <c r="K426" s="120"/>
      <c r="L426" s="113">
        <f t="shared" si="56"/>
        <v>0</v>
      </c>
      <c r="M426" s="121">
        <f t="shared" si="57"/>
        <v>0</v>
      </c>
      <c r="N426" s="152">
        <f t="shared" si="58"/>
        <v>0</v>
      </c>
      <c r="O426" s="153">
        <f t="shared" si="59"/>
        <v>0</v>
      </c>
    </row>
    <row r="427" spans="1:15" s="132" customFormat="1" ht="39.950000000000003" customHeight="1">
      <c r="A427" s="102"/>
      <c r="B427" s="105"/>
      <c r="C427" s="105"/>
      <c r="D427" s="105"/>
      <c r="E427" s="107"/>
      <c r="F427" s="111"/>
      <c r="G427" s="109"/>
      <c r="H427" s="118">
        <f t="shared" si="54"/>
        <v>0</v>
      </c>
      <c r="I427" s="119"/>
      <c r="J427" s="113">
        <f t="shared" si="55"/>
        <v>0</v>
      </c>
      <c r="K427" s="120"/>
      <c r="L427" s="113">
        <f t="shared" si="56"/>
        <v>0</v>
      </c>
      <c r="M427" s="121">
        <f t="shared" si="57"/>
        <v>0</v>
      </c>
      <c r="N427" s="152">
        <f t="shared" si="58"/>
        <v>0</v>
      </c>
      <c r="O427" s="153">
        <f t="shared" si="59"/>
        <v>0</v>
      </c>
    </row>
    <row r="428" spans="1:15" s="132" customFormat="1" ht="39.950000000000003" customHeight="1">
      <c r="A428" s="102"/>
      <c r="B428" s="105"/>
      <c r="C428" s="105"/>
      <c r="D428" s="105"/>
      <c r="E428" s="107"/>
      <c r="F428" s="111"/>
      <c r="G428" s="109"/>
      <c r="H428" s="118">
        <f t="shared" si="54"/>
        <v>0</v>
      </c>
      <c r="I428" s="119"/>
      <c r="J428" s="113">
        <f t="shared" si="55"/>
        <v>0</v>
      </c>
      <c r="K428" s="120"/>
      <c r="L428" s="113">
        <f t="shared" si="56"/>
        <v>0</v>
      </c>
      <c r="M428" s="121">
        <f t="shared" si="57"/>
        <v>0</v>
      </c>
      <c r="N428" s="152">
        <f t="shared" si="58"/>
        <v>0</v>
      </c>
      <c r="O428" s="153">
        <f t="shared" si="59"/>
        <v>0</v>
      </c>
    </row>
    <row r="429" spans="1:15" s="132" customFormat="1" ht="39.950000000000003" customHeight="1">
      <c r="A429" s="102"/>
      <c r="B429" s="105"/>
      <c r="C429" s="105"/>
      <c r="D429" s="105"/>
      <c r="E429" s="107"/>
      <c r="F429" s="111"/>
      <c r="G429" s="109"/>
      <c r="H429" s="118">
        <f t="shared" si="54"/>
        <v>0</v>
      </c>
      <c r="I429" s="119"/>
      <c r="J429" s="113">
        <f t="shared" si="55"/>
        <v>0</v>
      </c>
      <c r="K429" s="120"/>
      <c r="L429" s="113">
        <f t="shared" si="56"/>
        <v>0</v>
      </c>
      <c r="M429" s="121">
        <f t="shared" si="57"/>
        <v>0</v>
      </c>
      <c r="N429" s="152">
        <f t="shared" si="58"/>
        <v>0</v>
      </c>
      <c r="O429" s="153">
        <f t="shared" si="59"/>
        <v>0</v>
      </c>
    </row>
    <row r="430" spans="1:15" s="132" customFormat="1" ht="39.950000000000003" customHeight="1">
      <c r="A430" s="102"/>
      <c r="B430" s="105"/>
      <c r="C430" s="105"/>
      <c r="D430" s="105"/>
      <c r="E430" s="107"/>
      <c r="F430" s="111"/>
      <c r="G430" s="109"/>
      <c r="H430" s="118">
        <f t="shared" si="54"/>
        <v>0</v>
      </c>
      <c r="I430" s="119"/>
      <c r="J430" s="113">
        <f t="shared" si="55"/>
        <v>0</v>
      </c>
      <c r="K430" s="120"/>
      <c r="L430" s="113">
        <f t="shared" si="56"/>
        <v>0</v>
      </c>
      <c r="M430" s="121">
        <f t="shared" si="57"/>
        <v>0</v>
      </c>
      <c r="N430" s="152">
        <f t="shared" si="58"/>
        <v>0</v>
      </c>
      <c r="O430" s="153">
        <f t="shared" si="59"/>
        <v>0</v>
      </c>
    </row>
    <row r="431" spans="1:15" s="132" customFormat="1" ht="39.950000000000003" customHeight="1">
      <c r="A431" s="102"/>
      <c r="B431" s="105"/>
      <c r="C431" s="105"/>
      <c r="D431" s="105"/>
      <c r="E431" s="107"/>
      <c r="F431" s="111"/>
      <c r="G431" s="109"/>
      <c r="H431" s="118">
        <f t="shared" si="54"/>
        <v>0</v>
      </c>
      <c r="I431" s="119"/>
      <c r="J431" s="113">
        <f t="shared" si="55"/>
        <v>0</v>
      </c>
      <c r="K431" s="120"/>
      <c r="L431" s="113">
        <f t="shared" si="56"/>
        <v>0</v>
      </c>
      <c r="M431" s="121">
        <f t="shared" si="57"/>
        <v>0</v>
      </c>
      <c r="N431" s="152">
        <f t="shared" si="58"/>
        <v>0</v>
      </c>
      <c r="O431" s="153">
        <f t="shared" si="59"/>
        <v>0</v>
      </c>
    </row>
    <row r="432" spans="1:15" s="132" customFormat="1" ht="39.950000000000003" customHeight="1">
      <c r="A432" s="102"/>
      <c r="B432" s="105"/>
      <c r="C432" s="105"/>
      <c r="D432" s="105"/>
      <c r="E432" s="107"/>
      <c r="F432" s="111"/>
      <c r="G432" s="109"/>
      <c r="H432" s="118">
        <f t="shared" si="54"/>
        <v>0</v>
      </c>
      <c r="I432" s="119"/>
      <c r="J432" s="113">
        <f t="shared" si="55"/>
        <v>0</v>
      </c>
      <c r="K432" s="120"/>
      <c r="L432" s="113">
        <f t="shared" si="56"/>
        <v>0</v>
      </c>
      <c r="M432" s="121">
        <f t="shared" si="57"/>
        <v>0</v>
      </c>
      <c r="N432" s="152">
        <f t="shared" si="58"/>
        <v>0</v>
      </c>
      <c r="O432" s="153">
        <f t="shared" si="59"/>
        <v>0</v>
      </c>
    </row>
    <row r="433" spans="1:15" s="132" customFormat="1" ht="39.950000000000003" customHeight="1">
      <c r="A433" s="102"/>
      <c r="B433" s="105"/>
      <c r="C433" s="105"/>
      <c r="D433" s="105"/>
      <c r="E433" s="107"/>
      <c r="F433" s="111"/>
      <c r="G433" s="109"/>
      <c r="H433" s="118">
        <f t="shared" si="54"/>
        <v>0</v>
      </c>
      <c r="I433" s="119"/>
      <c r="J433" s="113">
        <f t="shared" si="55"/>
        <v>0</v>
      </c>
      <c r="K433" s="120"/>
      <c r="L433" s="113">
        <f t="shared" si="56"/>
        <v>0</v>
      </c>
      <c r="M433" s="121">
        <f t="shared" si="57"/>
        <v>0</v>
      </c>
      <c r="N433" s="152">
        <f t="shared" si="58"/>
        <v>0</v>
      </c>
      <c r="O433" s="153">
        <f t="shared" si="59"/>
        <v>0</v>
      </c>
    </row>
    <row r="434" spans="1:15" s="132" customFormat="1" ht="39.950000000000003" customHeight="1">
      <c r="A434" s="102"/>
      <c r="B434" s="105"/>
      <c r="C434" s="105"/>
      <c r="D434" s="105"/>
      <c r="E434" s="107"/>
      <c r="F434" s="111"/>
      <c r="G434" s="109"/>
      <c r="H434" s="118">
        <f t="shared" si="54"/>
        <v>0</v>
      </c>
      <c r="I434" s="119"/>
      <c r="J434" s="113">
        <f t="shared" si="55"/>
        <v>0</v>
      </c>
      <c r="K434" s="120"/>
      <c r="L434" s="113">
        <f t="shared" si="56"/>
        <v>0</v>
      </c>
      <c r="M434" s="121">
        <f t="shared" si="57"/>
        <v>0</v>
      </c>
      <c r="N434" s="152">
        <f t="shared" si="58"/>
        <v>0</v>
      </c>
      <c r="O434" s="153">
        <f t="shared" si="59"/>
        <v>0</v>
      </c>
    </row>
    <row r="435" spans="1:15" s="132" customFormat="1" ht="39.950000000000003" customHeight="1">
      <c r="A435" s="102"/>
      <c r="B435" s="105"/>
      <c r="C435" s="105"/>
      <c r="D435" s="105"/>
      <c r="E435" s="107"/>
      <c r="F435" s="111"/>
      <c r="G435" s="109"/>
      <c r="H435" s="118">
        <f t="shared" si="54"/>
        <v>0</v>
      </c>
      <c r="I435" s="119"/>
      <c r="J435" s="113">
        <f t="shared" si="55"/>
        <v>0</v>
      </c>
      <c r="K435" s="120"/>
      <c r="L435" s="113">
        <f t="shared" si="56"/>
        <v>0</v>
      </c>
      <c r="M435" s="121">
        <f t="shared" si="57"/>
        <v>0</v>
      </c>
      <c r="N435" s="152">
        <f t="shared" si="58"/>
        <v>0</v>
      </c>
      <c r="O435" s="153">
        <f t="shared" si="59"/>
        <v>0</v>
      </c>
    </row>
    <row r="436" spans="1:15" s="132" customFormat="1" ht="39.950000000000003" customHeight="1">
      <c r="A436" s="102"/>
      <c r="B436" s="105"/>
      <c r="C436" s="105"/>
      <c r="D436" s="105"/>
      <c r="E436" s="107"/>
      <c r="F436" s="111"/>
      <c r="G436" s="109"/>
      <c r="H436" s="118">
        <f t="shared" si="54"/>
        <v>0</v>
      </c>
      <c r="I436" s="119"/>
      <c r="J436" s="113">
        <f t="shared" si="55"/>
        <v>0</v>
      </c>
      <c r="K436" s="120"/>
      <c r="L436" s="113">
        <f t="shared" si="56"/>
        <v>0</v>
      </c>
      <c r="M436" s="121">
        <f t="shared" si="57"/>
        <v>0</v>
      </c>
      <c r="N436" s="152">
        <f t="shared" si="58"/>
        <v>0</v>
      </c>
      <c r="O436" s="153">
        <f t="shared" si="59"/>
        <v>0</v>
      </c>
    </row>
    <row r="437" spans="1:15" s="132" customFormat="1" ht="39.950000000000003" customHeight="1">
      <c r="A437" s="102"/>
      <c r="B437" s="105"/>
      <c r="C437" s="105"/>
      <c r="D437" s="105"/>
      <c r="E437" s="107"/>
      <c r="F437" s="111"/>
      <c r="G437" s="109"/>
      <c r="H437" s="118">
        <f t="shared" si="54"/>
        <v>0</v>
      </c>
      <c r="I437" s="119"/>
      <c r="J437" s="113">
        <f t="shared" si="55"/>
        <v>0</v>
      </c>
      <c r="K437" s="120"/>
      <c r="L437" s="113">
        <f t="shared" si="56"/>
        <v>0</v>
      </c>
      <c r="M437" s="121">
        <f t="shared" si="57"/>
        <v>0</v>
      </c>
      <c r="N437" s="152">
        <f t="shared" si="58"/>
        <v>0</v>
      </c>
      <c r="O437" s="153">
        <f t="shared" si="59"/>
        <v>0</v>
      </c>
    </row>
    <row r="438" spans="1:15" s="132" customFormat="1" ht="39.950000000000003" customHeight="1">
      <c r="A438" s="102"/>
      <c r="B438" s="105"/>
      <c r="C438" s="105"/>
      <c r="D438" s="105"/>
      <c r="E438" s="107"/>
      <c r="F438" s="111"/>
      <c r="G438" s="109"/>
      <c r="H438" s="118">
        <f t="shared" si="54"/>
        <v>0</v>
      </c>
      <c r="I438" s="119"/>
      <c r="J438" s="113">
        <f t="shared" si="55"/>
        <v>0</v>
      </c>
      <c r="K438" s="120"/>
      <c r="L438" s="113">
        <f t="shared" si="56"/>
        <v>0</v>
      </c>
      <c r="M438" s="121">
        <f t="shared" si="57"/>
        <v>0</v>
      </c>
      <c r="N438" s="152">
        <f t="shared" si="58"/>
        <v>0</v>
      </c>
      <c r="O438" s="153">
        <f t="shared" si="59"/>
        <v>0</v>
      </c>
    </row>
    <row r="439" spans="1:15" s="132" customFormat="1" ht="39.950000000000003" customHeight="1">
      <c r="A439" s="102"/>
      <c r="B439" s="105"/>
      <c r="C439" s="105"/>
      <c r="D439" s="105"/>
      <c r="E439" s="107"/>
      <c r="F439" s="111"/>
      <c r="G439" s="109"/>
      <c r="H439" s="118">
        <f t="shared" si="54"/>
        <v>0</v>
      </c>
      <c r="I439" s="119"/>
      <c r="J439" s="113">
        <f t="shared" si="55"/>
        <v>0</v>
      </c>
      <c r="K439" s="120"/>
      <c r="L439" s="113">
        <f t="shared" si="56"/>
        <v>0</v>
      </c>
      <c r="M439" s="121">
        <f t="shared" si="57"/>
        <v>0</v>
      </c>
      <c r="N439" s="152">
        <f t="shared" si="58"/>
        <v>0</v>
      </c>
      <c r="O439" s="153">
        <f t="shared" si="59"/>
        <v>0</v>
      </c>
    </row>
    <row r="440" spans="1:15" s="132" customFormat="1" ht="39.950000000000003" customHeight="1">
      <c r="A440" s="102"/>
      <c r="B440" s="105"/>
      <c r="C440" s="105"/>
      <c r="D440" s="105"/>
      <c r="E440" s="107"/>
      <c r="F440" s="111"/>
      <c r="G440" s="109"/>
      <c r="H440" s="118">
        <f t="shared" si="54"/>
        <v>0</v>
      </c>
      <c r="I440" s="119"/>
      <c r="J440" s="113">
        <f t="shared" si="55"/>
        <v>0</v>
      </c>
      <c r="K440" s="120"/>
      <c r="L440" s="113">
        <f t="shared" si="56"/>
        <v>0</v>
      </c>
      <c r="M440" s="121">
        <f t="shared" si="57"/>
        <v>0</v>
      </c>
      <c r="N440" s="152">
        <f t="shared" si="58"/>
        <v>0</v>
      </c>
      <c r="O440" s="153">
        <f t="shared" si="59"/>
        <v>0</v>
      </c>
    </row>
    <row r="441" spans="1:15" s="132" customFormat="1" ht="39.950000000000003" customHeight="1">
      <c r="A441" s="102"/>
      <c r="B441" s="105"/>
      <c r="C441" s="105"/>
      <c r="D441" s="105"/>
      <c r="E441" s="107"/>
      <c r="F441" s="111"/>
      <c r="G441" s="109"/>
      <c r="H441" s="118">
        <f t="shared" si="54"/>
        <v>0</v>
      </c>
      <c r="I441" s="119"/>
      <c r="J441" s="113">
        <f t="shared" si="55"/>
        <v>0</v>
      </c>
      <c r="K441" s="120"/>
      <c r="L441" s="113">
        <f t="shared" si="56"/>
        <v>0</v>
      </c>
      <c r="M441" s="121">
        <f t="shared" si="57"/>
        <v>0</v>
      </c>
      <c r="N441" s="152">
        <f t="shared" si="58"/>
        <v>0</v>
      </c>
      <c r="O441" s="153">
        <f t="shared" si="59"/>
        <v>0</v>
      </c>
    </row>
    <row r="442" spans="1:15" s="132" customFormat="1" ht="39.950000000000003" customHeight="1">
      <c r="A442" s="102"/>
      <c r="B442" s="105"/>
      <c r="C442" s="105"/>
      <c r="D442" s="105"/>
      <c r="E442" s="107"/>
      <c r="F442" s="111"/>
      <c r="G442" s="109"/>
      <c r="H442" s="118">
        <f t="shared" si="54"/>
        <v>0</v>
      </c>
      <c r="I442" s="119"/>
      <c r="J442" s="113">
        <f t="shared" si="55"/>
        <v>0</v>
      </c>
      <c r="K442" s="120"/>
      <c r="L442" s="113">
        <f t="shared" si="56"/>
        <v>0</v>
      </c>
      <c r="M442" s="121">
        <f t="shared" si="57"/>
        <v>0</v>
      </c>
      <c r="N442" s="152">
        <f t="shared" si="58"/>
        <v>0</v>
      </c>
      <c r="O442" s="153">
        <f t="shared" si="59"/>
        <v>0</v>
      </c>
    </row>
    <row r="443" spans="1:15" s="132" customFormat="1" ht="39.950000000000003" customHeight="1">
      <c r="A443" s="102"/>
      <c r="B443" s="105"/>
      <c r="C443" s="105"/>
      <c r="D443" s="105"/>
      <c r="E443" s="107"/>
      <c r="F443" s="111"/>
      <c r="G443" s="109"/>
      <c r="H443" s="118">
        <f t="shared" si="54"/>
        <v>0</v>
      </c>
      <c r="I443" s="119"/>
      <c r="J443" s="113">
        <f t="shared" si="55"/>
        <v>0</v>
      </c>
      <c r="K443" s="120"/>
      <c r="L443" s="113">
        <f t="shared" si="56"/>
        <v>0</v>
      </c>
      <c r="M443" s="121">
        <f t="shared" si="57"/>
        <v>0</v>
      </c>
      <c r="N443" s="152">
        <f t="shared" si="58"/>
        <v>0</v>
      </c>
      <c r="O443" s="153">
        <f t="shared" si="59"/>
        <v>0</v>
      </c>
    </row>
    <row r="444" spans="1:15" s="132" customFormat="1" ht="39.950000000000003" customHeight="1">
      <c r="A444" s="102"/>
      <c r="B444" s="105"/>
      <c r="C444" s="105"/>
      <c r="D444" s="105"/>
      <c r="E444" s="107"/>
      <c r="F444" s="111"/>
      <c r="G444" s="109"/>
      <c r="H444" s="118">
        <f t="shared" si="54"/>
        <v>0</v>
      </c>
      <c r="I444" s="119"/>
      <c r="J444" s="113">
        <f t="shared" si="55"/>
        <v>0</v>
      </c>
      <c r="K444" s="120"/>
      <c r="L444" s="113">
        <f t="shared" si="56"/>
        <v>0</v>
      </c>
      <c r="M444" s="121">
        <f t="shared" si="57"/>
        <v>0</v>
      </c>
      <c r="N444" s="152">
        <f t="shared" si="58"/>
        <v>0</v>
      </c>
      <c r="O444" s="153">
        <f t="shared" si="59"/>
        <v>0</v>
      </c>
    </row>
    <row r="445" spans="1:15" s="132" customFormat="1" ht="39.950000000000003" customHeight="1">
      <c r="A445" s="102"/>
      <c r="B445" s="105"/>
      <c r="C445" s="105"/>
      <c r="D445" s="105"/>
      <c r="E445" s="107"/>
      <c r="F445" s="111"/>
      <c r="G445" s="109"/>
      <c r="H445" s="118">
        <f t="shared" si="54"/>
        <v>0</v>
      </c>
      <c r="I445" s="119"/>
      <c r="J445" s="113">
        <f t="shared" si="55"/>
        <v>0</v>
      </c>
      <c r="K445" s="120"/>
      <c r="L445" s="113">
        <f t="shared" si="56"/>
        <v>0</v>
      </c>
      <c r="M445" s="121">
        <f t="shared" si="57"/>
        <v>0</v>
      </c>
      <c r="N445" s="152">
        <f t="shared" si="58"/>
        <v>0</v>
      </c>
      <c r="O445" s="153">
        <f t="shared" si="59"/>
        <v>0</v>
      </c>
    </row>
    <row r="446" spans="1:15" s="132" customFormat="1" ht="39.950000000000003" customHeight="1">
      <c r="A446" s="102"/>
      <c r="B446" s="105"/>
      <c r="C446" s="105"/>
      <c r="D446" s="105"/>
      <c r="E446" s="107"/>
      <c r="F446" s="111"/>
      <c r="G446" s="109"/>
      <c r="H446" s="118">
        <f t="shared" si="54"/>
        <v>0</v>
      </c>
      <c r="I446" s="119"/>
      <c r="J446" s="113">
        <f t="shared" si="55"/>
        <v>0</v>
      </c>
      <c r="K446" s="120"/>
      <c r="L446" s="113">
        <f t="shared" si="56"/>
        <v>0</v>
      </c>
      <c r="M446" s="121">
        <f t="shared" si="57"/>
        <v>0</v>
      </c>
      <c r="N446" s="152">
        <f t="shared" si="58"/>
        <v>0</v>
      </c>
      <c r="O446" s="153">
        <f t="shared" si="59"/>
        <v>0</v>
      </c>
    </row>
    <row r="447" spans="1:15" s="132" customFormat="1" ht="39.950000000000003" customHeight="1">
      <c r="A447" s="102"/>
      <c r="B447" s="105"/>
      <c r="C447" s="105"/>
      <c r="D447" s="105"/>
      <c r="E447" s="107"/>
      <c r="F447" s="111"/>
      <c r="G447" s="109"/>
      <c r="H447" s="118">
        <f t="shared" si="54"/>
        <v>0</v>
      </c>
      <c r="I447" s="119"/>
      <c r="J447" s="113">
        <f t="shared" si="55"/>
        <v>0</v>
      </c>
      <c r="K447" s="120"/>
      <c r="L447" s="113">
        <f t="shared" si="56"/>
        <v>0</v>
      </c>
      <c r="M447" s="121">
        <f t="shared" si="57"/>
        <v>0</v>
      </c>
      <c r="N447" s="152">
        <f t="shared" si="58"/>
        <v>0</v>
      </c>
      <c r="O447" s="153">
        <f t="shared" si="59"/>
        <v>0</v>
      </c>
    </row>
    <row r="448" spans="1:15" s="132" customFormat="1" ht="39.950000000000003" customHeight="1">
      <c r="A448" s="102"/>
      <c r="B448" s="105"/>
      <c r="C448" s="105"/>
      <c r="D448" s="105"/>
      <c r="E448" s="107"/>
      <c r="F448" s="111"/>
      <c r="G448" s="109"/>
      <c r="H448" s="118">
        <f t="shared" si="54"/>
        <v>0</v>
      </c>
      <c r="I448" s="119"/>
      <c r="J448" s="113">
        <f t="shared" si="55"/>
        <v>0</v>
      </c>
      <c r="K448" s="120"/>
      <c r="L448" s="113">
        <f t="shared" si="56"/>
        <v>0</v>
      </c>
      <c r="M448" s="121">
        <f t="shared" si="57"/>
        <v>0</v>
      </c>
      <c r="N448" s="152">
        <f t="shared" si="58"/>
        <v>0</v>
      </c>
      <c r="O448" s="153">
        <f t="shared" si="59"/>
        <v>0</v>
      </c>
    </row>
    <row r="449" spans="1:15" s="132" customFormat="1" ht="39.950000000000003" customHeight="1">
      <c r="A449" s="102"/>
      <c r="B449" s="105"/>
      <c r="C449" s="105"/>
      <c r="D449" s="105"/>
      <c r="E449" s="107"/>
      <c r="F449" s="111"/>
      <c r="G449" s="109"/>
      <c r="H449" s="118">
        <f t="shared" si="54"/>
        <v>0</v>
      </c>
      <c r="I449" s="119"/>
      <c r="J449" s="113">
        <f t="shared" si="55"/>
        <v>0</v>
      </c>
      <c r="K449" s="120"/>
      <c r="L449" s="113">
        <f t="shared" si="56"/>
        <v>0</v>
      </c>
      <c r="M449" s="121">
        <f t="shared" si="57"/>
        <v>0</v>
      </c>
      <c r="N449" s="152">
        <f t="shared" si="58"/>
        <v>0</v>
      </c>
      <c r="O449" s="153">
        <f t="shared" si="59"/>
        <v>0</v>
      </c>
    </row>
    <row r="450" spans="1:15" s="132" customFormat="1" ht="39.950000000000003" customHeight="1">
      <c r="A450" s="102"/>
      <c r="B450" s="105"/>
      <c r="C450" s="105"/>
      <c r="D450" s="105"/>
      <c r="E450" s="107"/>
      <c r="F450" s="111"/>
      <c r="G450" s="109"/>
      <c r="H450" s="118">
        <f t="shared" si="54"/>
        <v>0</v>
      </c>
      <c r="I450" s="119"/>
      <c r="J450" s="113">
        <f t="shared" si="55"/>
        <v>0</v>
      </c>
      <c r="K450" s="120"/>
      <c r="L450" s="113">
        <f t="shared" si="56"/>
        <v>0</v>
      </c>
      <c r="M450" s="121">
        <f t="shared" si="57"/>
        <v>0</v>
      </c>
      <c r="N450" s="152">
        <f t="shared" si="58"/>
        <v>0</v>
      </c>
      <c r="O450" s="153">
        <f t="shared" si="59"/>
        <v>0</v>
      </c>
    </row>
    <row r="451" spans="1:15" s="132" customFormat="1" ht="39.950000000000003" customHeight="1">
      <c r="A451" s="102"/>
      <c r="B451" s="105"/>
      <c r="C451" s="105"/>
      <c r="D451" s="105"/>
      <c r="E451" s="107"/>
      <c r="F451" s="111"/>
      <c r="G451" s="109"/>
      <c r="H451" s="118">
        <f t="shared" si="54"/>
        <v>0</v>
      </c>
      <c r="I451" s="119"/>
      <c r="J451" s="113">
        <f t="shared" si="55"/>
        <v>0</v>
      </c>
      <c r="K451" s="120"/>
      <c r="L451" s="113">
        <f t="shared" si="56"/>
        <v>0</v>
      </c>
      <c r="M451" s="121">
        <f t="shared" si="57"/>
        <v>0</v>
      </c>
      <c r="N451" s="152">
        <f t="shared" si="58"/>
        <v>0</v>
      </c>
      <c r="O451" s="153">
        <f t="shared" si="59"/>
        <v>0</v>
      </c>
    </row>
    <row r="452" spans="1:15" s="132" customFormat="1" ht="39.950000000000003" customHeight="1">
      <c r="A452" s="102"/>
      <c r="B452" s="105"/>
      <c r="C452" s="105"/>
      <c r="D452" s="105"/>
      <c r="E452" s="107"/>
      <c r="F452" s="111"/>
      <c r="G452" s="109"/>
      <c r="H452" s="118">
        <f t="shared" si="54"/>
        <v>0</v>
      </c>
      <c r="I452" s="119"/>
      <c r="J452" s="113">
        <f t="shared" si="55"/>
        <v>0</v>
      </c>
      <c r="K452" s="120"/>
      <c r="L452" s="113">
        <f t="shared" si="56"/>
        <v>0</v>
      </c>
      <c r="M452" s="121">
        <f t="shared" si="57"/>
        <v>0</v>
      </c>
      <c r="N452" s="152">
        <f t="shared" si="58"/>
        <v>0</v>
      </c>
      <c r="O452" s="153">
        <f t="shared" si="59"/>
        <v>0</v>
      </c>
    </row>
    <row r="453" spans="1:15" s="132" customFormat="1" ht="39.950000000000003" customHeight="1">
      <c r="A453" s="102"/>
      <c r="B453" s="105"/>
      <c r="C453" s="105"/>
      <c r="D453" s="105"/>
      <c r="E453" s="107"/>
      <c r="F453" s="111"/>
      <c r="G453" s="109"/>
      <c r="H453" s="118">
        <f t="shared" si="54"/>
        <v>0</v>
      </c>
      <c r="I453" s="119"/>
      <c r="J453" s="113">
        <f t="shared" si="55"/>
        <v>0</v>
      </c>
      <c r="K453" s="120"/>
      <c r="L453" s="113">
        <f t="shared" si="56"/>
        <v>0</v>
      </c>
      <c r="M453" s="121">
        <f t="shared" si="57"/>
        <v>0</v>
      </c>
      <c r="N453" s="152">
        <f t="shared" si="58"/>
        <v>0</v>
      </c>
      <c r="O453" s="153">
        <f t="shared" si="59"/>
        <v>0</v>
      </c>
    </row>
    <row r="454" spans="1:15" s="132" customFormat="1" ht="39.950000000000003" customHeight="1">
      <c r="A454" s="102"/>
      <c r="B454" s="105"/>
      <c r="C454" s="105"/>
      <c r="D454" s="105"/>
      <c r="E454" s="107"/>
      <c r="F454" s="111"/>
      <c r="G454" s="109"/>
      <c r="H454" s="118">
        <f t="shared" ref="H454:H517" si="60">ROUNDDOWN(F454*G454,0)</f>
        <v>0</v>
      </c>
      <c r="I454" s="119"/>
      <c r="J454" s="113">
        <f t="shared" ref="J454:J517" si="61">ROUNDDOWN(G454*I454,0)</f>
        <v>0</v>
      </c>
      <c r="K454" s="120"/>
      <c r="L454" s="113">
        <f t="shared" ref="L454:L517" si="62">ROUNDDOWN(G454*K454,0)</f>
        <v>0</v>
      </c>
      <c r="M454" s="121">
        <f t="shared" ref="M454:M517" si="63">I454+K454</f>
        <v>0</v>
      </c>
      <c r="N454" s="152">
        <f t="shared" ref="N454:N517" si="64">SUM(J454)+L454</f>
        <v>0</v>
      </c>
      <c r="O454" s="153">
        <f t="shared" ref="O454:O517" si="65">SUM(H454)-N454</f>
        <v>0</v>
      </c>
    </row>
    <row r="455" spans="1:15" s="132" customFormat="1" ht="39.950000000000003" customHeight="1">
      <c r="A455" s="102"/>
      <c r="B455" s="105"/>
      <c r="C455" s="105"/>
      <c r="D455" s="105"/>
      <c r="E455" s="107"/>
      <c r="F455" s="111"/>
      <c r="G455" s="109"/>
      <c r="H455" s="118">
        <f t="shared" si="60"/>
        <v>0</v>
      </c>
      <c r="I455" s="119"/>
      <c r="J455" s="113">
        <f t="shared" si="61"/>
        <v>0</v>
      </c>
      <c r="K455" s="120"/>
      <c r="L455" s="113">
        <f t="shared" si="62"/>
        <v>0</v>
      </c>
      <c r="M455" s="121">
        <f t="shared" si="63"/>
        <v>0</v>
      </c>
      <c r="N455" s="152">
        <f t="shared" si="64"/>
        <v>0</v>
      </c>
      <c r="O455" s="153">
        <f t="shared" si="65"/>
        <v>0</v>
      </c>
    </row>
    <row r="456" spans="1:15" s="132" customFormat="1" ht="39.950000000000003" customHeight="1">
      <c r="A456" s="102"/>
      <c r="B456" s="105"/>
      <c r="C456" s="105"/>
      <c r="D456" s="105"/>
      <c r="E456" s="107"/>
      <c r="F456" s="111"/>
      <c r="G456" s="109"/>
      <c r="H456" s="118">
        <f t="shared" si="60"/>
        <v>0</v>
      </c>
      <c r="I456" s="119"/>
      <c r="J456" s="113">
        <f t="shared" si="61"/>
        <v>0</v>
      </c>
      <c r="K456" s="120"/>
      <c r="L456" s="113">
        <f t="shared" si="62"/>
        <v>0</v>
      </c>
      <c r="M456" s="121">
        <f t="shared" si="63"/>
        <v>0</v>
      </c>
      <c r="N456" s="152">
        <f t="shared" si="64"/>
        <v>0</v>
      </c>
      <c r="O456" s="153">
        <f t="shared" si="65"/>
        <v>0</v>
      </c>
    </row>
    <row r="457" spans="1:15" s="132" customFormat="1" ht="39.950000000000003" customHeight="1">
      <c r="A457" s="102"/>
      <c r="B457" s="105"/>
      <c r="C457" s="105"/>
      <c r="D457" s="105"/>
      <c r="E457" s="107"/>
      <c r="F457" s="111"/>
      <c r="G457" s="109"/>
      <c r="H457" s="118">
        <f t="shared" si="60"/>
        <v>0</v>
      </c>
      <c r="I457" s="119"/>
      <c r="J457" s="113">
        <f t="shared" si="61"/>
        <v>0</v>
      </c>
      <c r="K457" s="120"/>
      <c r="L457" s="113">
        <f t="shared" si="62"/>
        <v>0</v>
      </c>
      <c r="M457" s="121">
        <f t="shared" si="63"/>
        <v>0</v>
      </c>
      <c r="N457" s="152">
        <f t="shared" si="64"/>
        <v>0</v>
      </c>
      <c r="O457" s="153">
        <f t="shared" si="65"/>
        <v>0</v>
      </c>
    </row>
    <row r="458" spans="1:15" s="132" customFormat="1" ht="39.950000000000003" customHeight="1">
      <c r="A458" s="102"/>
      <c r="B458" s="105"/>
      <c r="C458" s="105"/>
      <c r="D458" s="105"/>
      <c r="E458" s="107"/>
      <c r="F458" s="111"/>
      <c r="G458" s="109"/>
      <c r="H458" s="118">
        <f t="shared" si="60"/>
        <v>0</v>
      </c>
      <c r="I458" s="119"/>
      <c r="J458" s="113">
        <f t="shared" si="61"/>
        <v>0</v>
      </c>
      <c r="K458" s="120"/>
      <c r="L458" s="113">
        <f t="shared" si="62"/>
        <v>0</v>
      </c>
      <c r="M458" s="121">
        <f t="shared" si="63"/>
        <v>0</v>
      </c>
      <c r="N458" s="152">
        <f t="shared" si="64"/>
        <v>0</v>
      </c>
      <c r="O458" s="153">
        <f t="shared" si="65"/>
        <v>0</v>
      </c>
    </row>
    <row r="459" spans="1:15" s="132" customFormat="1" ht="39.950000000000003" customHeight="1">
      <c r="A459" s="102"/>
      <c r="B459" s="105"/>
      <c r="C459" s="105"/>
      <c r="D459" s="105"/>
      <c r="E459" s="107"/>
      <c r="F459" s="111"/>
      <c r="G459" s="109"/>
      <c r="H459" s="118">
        <f t="shared" si="60"/>
        <v>0</v>
      </c>
      <c r="I459" s="119"/>
      <c r="J459" s="113">
        <f t="shared" si="61"/>
        <v>0</v>
      </c>
      <c r="K459" s="120"/>
      <c r="L459" s="113">
        <f t="shared" si="62"/>
        <v>0</v>
      </c>
      <c r="M459" s="121">
        <f t="shared" si="63"/>
        <v>0</v>
      </c>
      <c r="N459" s="152">
        <f t="shared" si="64"/>
        <v>0</v>
      </c>
      <c r="O459" s="153">
        <f t="shared" si="65"/>
        <v>0</v>
      </c>
    </row>
    <row r="460" spans="1:15" s="132" customFormat="1" ht="39.950000000000003" customHeight="1">
      <c r="A460" s="102"/>
      <c r="B460" s="105"/>
      <c r="C460" s="105"/>
      <c r="D460" s="105"/>
      <c r="E460" s="107"/>
      <c r="F460" s="111"/>
      <c r="G460" s="109"/>
      <c r="H460" s="118">
        <f t="shared" si="60"/>
        <v>0</v>
      </c>
      <c r="I460" s="119"/>
      <c r="J460" s="113">
        <f t="shared" si="61"/>
        <v>0</v>
      </c>
      <c r="K460" s="120"/>
      <c r="L460" s="113">
        <f t="shared" si="62"/>
        <v>0</v>
      </c>
      <c r="M460" s="121">
        <f t="shared" si="63"/>
        <v>0</v>
      </c>
      <c r="N460" s="152">
        <f t="shared" si="64"/>
        <v>0</v>
      </c>
      <c r="O460" s="153">
        <f t="shared" si="65"/>
        <v>0</v>
      </c>
    </row>
    <row r="461" spans="1:15" s="132" customFormat="1" ht="39.950000000000003" customHeight="1">
      <c r="A461" s="102"/>
      <c r="B461" s="105"/>
      <c r="C461" s="105"/>
      <c r="D461" s="105"/>
      <c r="E461" s="107"/>
      <c r="F461" s="111"/>
      <c r="G461" s="109"/>
      <c r="H461" s="118">
        <f t="shared" si="60"/>
        <v>0</v>
      </c>
      <c r="I461" s="119"/>
      <c r="J461" s="113">
        <f t="shared" si="61"/>
        <v>0</v>
      </c>
      <c r="K461" s="120"/>
      <c r="L461" s="113">
        <f t="shared" si="62"/>
        <v>0</v>
      </c>
      <c r="M461" s="121">
        <f t="shared" si="63"/>
        <v>0</v>
      </c>
      <c r="N461" s="152">
        <f t="shared" si="64"/>
        <v>0</v>
      </c>
      <c r="O461" s="153">
        <f t="shared" si="65"/>
        <v>0</v>
      </c>
    </row>
    <row r="462" spans="1:15" s="132" customFormat="1" ht="39.950000000000003" customHeight="1">
      <c r="A462" s="102"/>
      <c r="B462" s="105"/>
      <c r="C462" s="105"/>
      <c r="D462" s="105"/>
      <c r="E462" s="107"/>
      <c r="F462" s="111"/>
      <c r="G462" s="109"/>
      <c r="H462" s="118">
        <f t="shared" si="60"/>
        <v>0</v>
      </c>
      <c r="I462" s="119"/>
      <c r="J462" s="113">
        <f t="shared" si="61"/>
        <v>0</v>
      </c>
      <c r="K462" s="120"/>
      <c r="L462" s="113">
        <f t="shared" si="62"/>
        <v>0</v>
      </c>
      <c r="M462" s="121">
        <f t="shared" si="63"/>
        <v>0</v>
      </c>
      <c r="N462" s="152">
        <f t="shared" si="64"/>
        <v>0</v>
      </c>
      <c r="O462" s="153">
        <f t="shared" si="65"/>
        <v>0</v>
      </c>
    </row>
    <row r="463" spans="1:15" s="132" customFormat="1" ht="39.950000000000003" customHeight="1">
      <c r="A463" s="102"/>
      <c r="B463" s="105"/>
      <c r="C463" s="105"/>
      <c r="D463" s="105"/>
      <c r="E463" s="107"/>
      <c r="F463" s="111"/>
      <c r="G463" s="109"/>
      <c r="H463" s="118">
        <f t="shared" si="60"/>
        <v>0</v>
      </c>
      <c r="I463" s="119"/>
      <c r="J463" s="113">
        <f t="shared" si="61"/>
        <v>0</v>
      </c>
      <c r="K463" s="120"/>
      <c r="L463" s="113">
        <f t="shared" si="62"/>
        <v>0</v>
      </c>
      <c r="M463" s="121">
        <f t="shared" si="63"/>
        <v>0</v>
      </c>
      <c r="N463" s="152">
        <f t="shared" si="64"/>
        <v>0</v>
      </c>
      <c r="O463" s="153">
        <f t="shared" si="65"/>
        <v>0</v>
      </c>
    </row>
    <row r="464" spans="1:15" s="132" customFormat="1" ht="39.950000000000003" customHeight="1">
      <c r="A464" s="102"/>
      <c r="B464" s="105"/>
      <c r="C464" s="105"/>
      <c r="D464" s="105"/>
      <c r="E464" s="107"/>
      <c r="F464" s="111"/>
      <c r="G464" s="109"/>
      <c r="H464" s="118">
        <f t="shared" si="60"/>
        <v>0</v>
      </c>
      <c r="I464" s="119"/>
      <c r="J464" s="113">
        <f t="shared" si="61"/>
        <v>0</v>
      </c>
      <c r="K464" s="120"/>
      <c r="L464" s="113">
        <f t="shared" si="62"/>
        <v>0</v>
      </c>
      <c r="M464" s="121">
        <f t="shared" si="63"/>
        <v>0</v>
      </c>
      <c r="N464" s="152">
        <f t="shared" si="64"/>
        <v>0</v>
      </c>
      <c r="O464" s="153">
        <f t="shared" si="65"/>
        <v>0</v>
      </c>
    </row>
    <row r="465" spans="1:15" s="132" customFormat="1" ht="39.950000000000003" customHeight="1">
      <c r="A465" s="102"/>
      <c r="B465" s="105"/>
      <c r="C465" s="105"/>
      <c r="D465" s="105"/>
      <c r="E465" s="107"/>
      <c r="F465" s="111"/>
      <c r="G465" s="109"/>
      <c r="H465" s="118">
        <f t="shared" si="60"/>
        <v>0</v>
      </c>
      <c r="I465" s="119"/>
      <c r="J465" s="113">
        <f t="shared" si="61"/>
        <v>0</v>
      </c>
      <c r="K465" s="120"/>
      <c r="L465" s="113">
        <f t="shared" si="62"/>
        <v>0</v>
      </c>
      <c r="M465" s="121">
        <f t="shared" si="63"/>
        <v>0</v>
      </c>
      <c r="N465" s="152">
        <f t="shared" si="64"/>
        <v>0</v>
      </c>
      <c r="O465" s="153">
        <f t="shared" si="65"/>
        <v>0</v>
      </c>
    </row>
    <row r="466" spans="1:15" s="132" customFormat="1" ht="39.950000000000003" customHeight="1">
      <c r="A466" s="102"/>
      <c r="B466" s="105"/>
      <c r="C466" s="105"/>
      <c r="D466" s="105"/>
      <c r="E466" s="107"/>
      <c r="F466" s="111"/>
      <c r="G466" s="109"/>
      <c r="H466" s="118">
        <f t="shared" si="60"/>
        <v>0</v>
      </c>
      <c r="I466" s="119"/>
      <c r="J466" s="113">
        <f t="shared" si="61"/>
        <v>0</v>
      </c>
      <c r="K466" s="120"/>
      <c r="L466" s="113">
        <f t="shared" si="62"/>
        <v>0</v>
      </c>
      <c r="M466" s="121">
        <f t="shared" si="63"/>
        <v>0</v>
      </c>
      <c r="N466" s="152">
        <f t="shared" si="64"/>
        <v>0</v>
      </c>
      <c r="O466" s="153">
        <f t="shared" si="65"/>
        <v>0</v>
      </c>
    </row>
    <row r="467" spans="1:15" s="132" customFormat="1" ht="39.950000000000003" customHeight="1">
      <c r="A467" s="102"/>
      <c r="B467" s="105"/>
      <c r="C467" s="105"/>
      <c r="D467" s="105"/>
      <c r="E467" s="107"/>
      <c r="F467" s="111"/>
      <c r="G467" s="109"/>
      <c r="H467" s="118">
        <f t="shared" si="60"/>
        <v>0</v>
      </c>
      <c r="I467" s="119"/>
      <c r="J467" s="113">
        <f t="shared" si="61"/>
        <v>0</v>
      </c>
      <c r="K467" s="120"/>
      <c r="L467" s="113">
        <f t="shared" si="62"/>
        <v>0</v>
      </c>
      <c r="M467" s="121">
        <f t="shared" si="63"/>
        <v>0</v>
      </c>
      <c r="N467" s="152">
        <f t="shared" si="64"/>
        <v>0</v>
      </c>
      <c r="O467" s="153">
        <f t="shared" si="65"/>
        <v>0</v>
      </c>
    </row>
    <row r="468" spans="1:15" s="132" customFormat="1" ht="39.950000000000003" customHeight="1">
      <c r="A468" s="102"/>
      <c r="B468" s="105"/>
      <c r="C468" s="105"/>
      <c r="D468" s="105"/>
      <c r="E468" s="107"/>
      <c r="F468" s="111"/>
      <c r="G468" s="109"/>
      <c r="H468" s="118">
        <f t="shared" si="60"/>
        <v>0</v>
      </c>
      <c r="I468" s="119"/>
      <c r="J468" s="113">
        <f t="shared" si="61"/>
        <v>0</v>
      </c>
      <c r="K468" s="120"/>
      <c r="L468" s="113">
        <f t="shared" si="62"/>
        <v>0</v>
      </c>
      <c r="M468" s="121">
        <f t="shared" si="63"/>
        <v>0</v>
      </c>
      <c r="N468" s="152">
        <f t="shared" si="64"/>
        <v>0</v>
      </c>
      <c r="O468" s="153">
        <f t="shared" si="65"/>
        <v>0</v>
      </c>
    </row>
    <row r="469" spans="1:15" s="132" customFormat="1" ht="39.950000000000003" customHeight="1">
      <c r="A469" s="102"/>
      <c r="B469" s="105"/>
      <c r="C469" s="105"/>
      <c r="D469" s="105"/>
      <c r="E469" s="107"/>
      <c r="F469" s="111"/>
      <c r="G469" s="109"/>
      <c r="H469" s="118">
        <f t="shared" si="60"/>
        <v>0</v>
      </c>
      <c r="I469" s="119"/>
      <c r="J469" s="113">
        <f t="shared" si="61"/>
        <v>0</v>
      </c>
      <c r="K469" s="120"/>
      <c r="L469" s="113">
        <f t="shared" si="62"/>
        <v>0</v>
      </c>
      <c r="M469" s="121">
        <f t="shared" si="63"/>
        <v>0</v>
      </c>
      <c r="N469" s="152">
        <f t="shared" si="64"/>
        <v>0</v>
      </c>
      <c r="O469" s="153">
        <f t="shared" si="65"/>
        <v>0</v>
      </c>
    </row>
    <row r="470" spans="1:15" s="132" customFormat="1" ht="39.950000000000003" customHeight="1">
      <c r="A470" s="102"/>
      <c r="B470" s="105"/>
      <c r="C470" s="105"/>
      <c r="D470" s="105"/>
      <c r="E470" s="107"/>
      <c r="F470" s="111"/>
      <c r="G470" s="109"/>
      <c r="H470" s="118">
        <f t="shared" si="60"/>
        <v>0</v>
      </c>
      <c r="I470" s="119"/>
      <c r="J470" s="113">
        <f t="shared" si="61"/>
        <v>0</v>
      </c>
      <c r="K470" s="120"/>
      <c r="L470" s="113">
        <f t="shared" si="62"/>
        <v>0</v>
      </c>
      <c r="M470" s="121">
        <f t="shared" si="63"/>
        <v>0</v>
      </c>
      <c r="N470" s="152">
        <f t="shared" si="64"/>
        <v>0</v>
      </c>
      <c r="O470" s="153">
        <f t="shared" si="65"/>
        <v>0</v>
      </c>
    </row>
    <row r="471" spans="1:15" s="132" customFormat="1" ht="39.950000000000003" customHeight="1">
      <c r="A471" s="102"/>
      <c r="B471" s="105"/>
      <c r="C471" s="105"/>
      <c r="D471" s="105"/>
      <c r="E471" s="107"/>
      <c r="F471" s="111"/>
      <c r="G471" s="109"/>
      <c r="H471" s="118">
        <f t="shared" si="60"/>
        <v>0</v>
      </c>
      <c r="I471" s="119"/>
      <c r="J471" s="113">
        <f t="shared" si="61"/>
        <v>0</v>
      </c>
      <c r="K471" s="120"/>
      <c r="L471" s="113">
        <f t="shared" si="62"/>
        <v>0</v>
      </c>
      <c r="M471" s="121">
        <f t="shared" si="63"/>
        <v>0</v>
      </c>
      <c r="N471" s="152">
        <f t="shared" si="64"/>
        <v>0</v>
      </c>
      <c r="O471" s="153">
        <f t="shared" si="65"/>
        <v>0</v>
      </c>
    </row>
    <row r="472" spans="1:15" s="132" customFormat="1" ht="39.75" customHeight="1">
      <c r="A472" s="102"/>
      <c r="B472" s="105"/>
      <c r="C472" s="105"/>
      <c r="D472" s="105"/>
      <c r="E472" s="107"/>
      <c r="F472" s="111"/>
      <c r="G472" s="109"/>
      <c r="H472" s="118">
        <f t="shared" si="60"/>
        <v>0</v>
      </c>
      <c r="I472" s="119"/>
      <c r="J472" s="113">
        <f t="shared" si="61"/>
        <v>0</v>
      </c>
      <c r="K472" s="120"/>
      <c r="L472" s="113">
        <f t="shared" si="62"/>
        <v>0</v>
      </c>
      <c r="M472" s="121">
        <f t="shared" si="63"/>
        <v>0</v>
      </c>
      <c r="N472" s="152">
        <f t="shared" si="64"/>
        <v>0</v>
      </c>
      <c r="O472" s="153">
        <f t="shared" si="65"/>
        <v>0</v>
      </c>
    </row>
    <row r="473" spans="1:15" s="132" customFormat="1" ht="39.950000000000003" customHeight="1">
      <c r="A473" s="102"/>
      <c r="B473" s="105"/>
      <c r="C473" s="105"/>
      <c r="D473" s="105"/>
      <c r="E473" s="107"/>
      <c r="F473" s="111"/>
      <c r="G473" s="109"/>
      <c r="H473" s="118">
        <f t="shared" si="60"/>
        <v>0</v>
      </c>
      <c r="I473" s="119"/>
      <c r="J473" s="113">
        <f t="shared" si="61"/>
        <v>0</v>
      </c>
      <c r="K473" s="120"/>
      <c r="L473" s="113">
        <f t="shared" si="62"/>
        <v>0</v>
      </c>
      <c r="M473" s="121">
        <f t="shared" si="63"/>
        <v>0</v>
      </c>
      <c r="N473" s="152">
        <f t="shared" si="64"/>
        <v>0</v>
      </c>
      <c r="O473" s="153">
        <f t="shared" si="65"/>
        <v>0</v>
      </c>
    </row>
    <row r="474" spans="1:15" s="132" customFormat="1" ht="39.950000000000003" customHeight="1">
      <c r="A474" s="102"/>
      <c r="B474" s="105"/>
      <c r="C474" s="105"/>
      <c r="D474" s="105"/>
      <c r="E474" s="107"/>
      <c r="F474" s="111"/>
      <c r="G474" s="109"/>
      <c r="H474" s="118">
        <f t="shared" si="60"/>
        <v>0</v>
      </c>
      <c r="I474" s="119"/>
      <c r="J474" s="113">
        <f t="shared" si="61"/>
        <v>0</v>
      </c>
      <c r="K474" s="120"/>
      <c r="L474" s="113">
        <f t="shared" si="62"/>
        <v>0</v>
      </c>
      <c r="M474" s="121">
        <f t="shared" si="63"/>
        <v>0</v>
      </c>
      <c r="N474" s="152">
        <f t="shared" si="64"/>
        <v>0</v>
      </c>
      <c r="O474" s="153">
        <f t="shared" si="65"/>
        <v>0</v>
      </c>
    </row>
    <row r="475" spans="1:15" s="132" customFormat="1" ht="39.950000000000003" customHeight="1">
      <c r="A475" s="102"/>
      <c r="B475" s="105"/>
      <c r="C475" s="105"/>
      <c r="D475" s="105"/>
      <c r="E475" s="107"/>
      <c r="F475" s="111"/>
      <c r="G475" s="109"/>
      <c r="H475" s="118">
        <f t="shared" si="60"/>
        <v>0</v>
      </c>
      <c r="I475" s="119"/>
      <c r="J475" s="113">
        <f t="shared" si="61"/>
        <v>0</v>
      </c>
      <c r="K475" s="120"/>
      <c r="L475" s="113">
        <f t="shared" si="62"/>
        <v>0</v>
      </c>
      <c r="M475" s="121">
        <f t="shared" si="63"/>
        <v>0</v>
      </c>
      <c r="N475" s="152">
        <f t="shared" si="64"/>
        <v>0</v>
      </c>
      <c r="O475" s="153">
        <f t="shared" si="65"/>
        <v>0</v>
      </c>
    </row>
    <row r="476" spans="1:15" s="132" customFormat="1" ht="39.950000000000003" customHeight="1">
      <c r="A476" s="102"/>
      <c r="B476" s="105"/>
      <c r="C476" s="105"/>
      <c r="D476" s="105"/>
      <c r="E476" s="107"/>
      <c r="F476" s="111"/>
      <c r="G476" s="109"/>
      <c r="H476" s="118">
        <f t="shared" si="60"/>
        <v>0</v>
      </c>
      <c r="I476" s="119"/>
      <c r="J476" s="113">
        <f t="shared" si="61"/>
        <v>0</v>
      </c>
      <c r="K476" s="120"/>
      <c r="L476" s="113">
        <f t="shared" si="62"/>
        <v>0</v>
      </c>
      <c r="M476" s="121">
        <f t="shared" si="63"/>
        <v>0</v>
      </c>
      <c r="N476" s="152">
        <f t="shared" si="64"/>
        <v>0</v>
      </c>
      <c r="O476" s="153">
        <f t="shared" si="65"/>
        <v>0</v>
      </c>
    </row>
    <row r="477" spans="1:15" s="132" customFormat="1" ht="39.950000000000003" customHeight="1">
      <c r="A477" s="102"/>
      <c r="B477" s="105"/>
      <c r="C477" s="105"/>
      <c r="D477" s="105"/>
      <c r="E477" s="107"/>
      <c r="F477" s="111"/>
      <c r="G477" s="109"/>
      <c r="H477" s="118">
        <f t="shared" si="60"/>
        <v>0</v>
      </c>
      <c r="I477" s="119"/>
      <c r="J477" s="113">
        <f t="shared" si="61"/>
        <v>0</v>
      </c>
      <c r="K477" s="120"/>
      <c r="L477" s="113">
        <f t="shared" si="62"/>
        <v>0</v>
      </c>
      <c r="M477" s="121">
        <f t="shared" si="63"/>
        <v>0</v>
      </c>
      <c r="N477" s="152">
        <f t="shared" si="64"/>
        <v>0</v>
      </c>
      <c r="O477" s="153">
        <f t="shared" si="65"/>
        <v>0</v>
      </c>
    </row>
    <row r="478" spans="1:15" s="132" customFormat="1" ht="39.950000000000003" customHeight="1">
      <c r="A478" s="102"/>
      <c r="B478" s="105"/>
      <c r="C478" s="105"/>
      <c r="D478" s="105"/>
      <c r="E478" s="107"/>
      <c r="F478" s="111"/>
      <c r="G478" s="109"/>
      <c r="H478" s="118">
        <f t="shared" si="60"/>
        <v>0</v>
      </c>
      <c r="I478" s="119"/>
      <c r="J478" s="113">
        <f t="shared" si="61"/>
        <v>0</v>
      </c>
      <c r="K478" s="120"/>
      <c r="L478" s="113">
        <f t="shared" si="62"/>
        <v>0</v>
      </c>
      <c r="M478" s="121">
        <f t="shared" si="63"/>
        <v>0</v>
      </c>
      <c r="N478" s="152">
        <f t="shared" si="64"/>
        <v>0</v>
      </c>
      <c r="O478" s="153">
        <f t="shared" si="65"/>
        <v>0</v>
      </c>
    </row>
    <row r="479" spans="1:15" s="132" customFormat="1" ht="39.950000000000003" customHeight="1">
      <c r="A479" s="102"/>
      <c r="B479" s="105"/>
      <c r="C479" s="105"/>
      <c r="D479" s="105"/>
      <c r="E479" s="107"/>
      <c r="F479" s="111"/>
      <c r="G479" s="109"/>
      <c r="H479" s="118">
        <f t="shared" si="60"/>
        <v>0</v>
      </c>
      <c r="I479" s="119"/>
      <c r="J479" s="113">
        <f t="shared" si="61"/>
        <v>0</v>
      </c>
      <c r="K479" s="120"/>
      <c r="L479" s="113">
        <f t="shared" si="62"/>
        <v>0</v>
      </c>
      <c r="M479" s="121">
        <f t="shared" si="63"/>
        <v>0</v>
      </c>
      <c r="N479" s="152">
        <f t="shared" si="64"/>
        <v>0</v>
      </c>
      <c r="O479" s="153">
        <f t="shared" si="65"/>
        <v>0</v>
      </c>
    </row>
    <row r="480" spans="1:15" s="132" customFormat="1" ht="39.950000000000003" customHeight="1">
      <c r="A480" s="102"/>
      <c r="B480" s="105"/>
      <c r="C480" s="105"/>
      <c r="D480" s="105"/>
      <c r="E480" s="107"/>
      <c r="F480" s="111"/>
      <c r="G480" s="109"/>
      <c r="H480" s="118">
        <f t="shared" si="60"/>
        <v>0</v>
      </c>
      <c r="I480" s="119"/>
      <c r="J480" s="113">
        <f t="shared" si="61"/>
        <v>0</v>
      </c>
      <c r="K480" s="120"/>
      <c r="L480" s="113">
        <f t="shared" si="62"/>
        <v>0</v>
      </c>
      <c r="M480" s="121">
        <f t="shared" si="63"/>
        <v>0</v>
      </c>
      <c r="N480" s="152">
        <f t="shared" si="64"/>
        <v>0</v>
      </c>
      <c r="O480" s="153">
        <f t="shared" si="65"/>
        <v>0</v>
      </c>
    </row>
    <row r="481" spans="1:15" s="132" customFormat="1" ht="39.950000000000003" customHeight="1">
      <c r="A481" s="102"/>
      <c r="B481" s="105"/>
      <c r="C481" s="105"/>
      <c r="D481" s="105"/>
      <c r="E481" s="107"/>
      <c r="F481" s="111"/>
      <c r="G481" s="109"/>
      <c r="H481" s="118">
        <f t="shared" si="60"/>
        <v>0</v>
      </c>
      <c r="I481" s="119"/>
      <c r="J481" s="113">
        <f t="shared" si="61"/>
        <v>0</v>
      </c>
      <c r="K481" s="120"/>
      <c r="L481" s="113">
        <f t="shared" si="62"/>
        <v>0</v>
      </c>
      <c r="M481" s="121">
        <f t="shared" si="63"/>
        <v>0</v>
      </c>
      <c r="N481" s="152">
        <f t="shared" si="64"/>
        <v>0</v>
      </c>
      <c r="O481" s="153">
        <f t="shared" si="65"/>
        <v>0</v>
      </c>
    </row>
    <row r="482" spans="1:15" s="132" customFormat="1" ht="39.950000000000003" customHeight="1">
      <c r="A482" s="102"/>
      <c r="B482" s="105"/>
      <c r="C482" s="105"/>
      <c r="D482" s="105"/>
      <c r="E482" s="107"/>
      <c r="F482" s="111"/>
      <c r="G482" s="109"/>
      <c r="H482" s="118">
        <f t="shared" si="60"/>
        <v>0</v>
      </c>
      <c r="I482" s="119"/>
      <c r="J482" s="113">
        <f t="shared" si="61"/>
        <v>0</v>
      </c>
      <c r="K482" s="120"/>
      <c r="L482" s="113">
        <f t="shared" si="62"/>
        <v>0</v>
      </c>
      <c r="M482" s="121">
        <f t="shared" si="63"/>
        <v>0</v>
      </c>
      <c r="N482" s="152">
        <f t="shared" si="64"/>
        <v>0</v>
      </c>
      <c r="O482" s="153">
        <f t="shared" si="65"/>
        <v>0</v>
      </c>
    </row>
    <row r="483" spans="1:15" s="132" customFormat="1" ht="39.950000000000003" customHeight="1">
      <c r="A483" s="102"/>
      <c r="B483" s="105"/>
      <c r="C483" s="105"/>
      <c r="D483" s="105"/>
      <c r="E483" s="107"/>
      <c r="F483" s="111"/>
      <c r="G483" s="109"/>
      <c r="H483" s="118">
        <f t="shared" si="60"/>
        <v>0</v>
      </c>
      <c r="I483" s="119"/>
      <c r="J483" s="113">
        <f t="shared" si="61"/>
        <v>0</v>
      </c>
      <c r="K483" s="120"/>
      <c r="L483" s="113">
        <f t="shared" si="62"/>
        <v>0</v>
      </c>
      <c r="M483" s="121">
        <f t="shared" si="63"/>
        <v>0</v>
      </c>
      <c r="N483" s="152">
        <f t="shared" si="64"/>
        <v>0</v>
      </c>
      <c r="O483" s="153">
        <f t="shared" si="65"/>
        <v>0</v>
      </c>
    </row>
    <row r="484" spans="1:15" s="132" customFormat="1" ht="39.950000000000003" customHeight="1">
      <c r="A484" s="102"/>
      <c r="B484" s="105"/>
      <c r="C484" s="105"/>
      <c r="D484" s="105"/>
      <c r="E484" s="107"/>
      <c r="F484" s="111"/>
      <c r="G484" s="109"/>
      <c r="H484" s="118">
        <f t="shared" si="60"/>
        <v>0</v>
      </c>
      <c r="I484" s="119"/>
      <c r="J484" s="113">
        <f t="shared" si="61"/>
        <v>0</v>
      </c>
      <c r="K484" s="120"/>
      <c r="L484" s="113">
        <f t="shared" si="62"/>
        <v>0</v>
      </c>
      <c r="M484" s="121">
        <f t="shared" si="63"/>
        <v>0</v>
      </c>
      <c r="N484" s="152">
        <f t="shared" si="64"/>
        <v>0</v>
      </c>
      <c r="O484" s="153">
        <f t="shared" si="65"/>
        <v>0</v>
      </c>
    </row>
    <row r="485" spans="1:15" s="132" customFormat="1" ht="39.950000000000003" customHeight="1">
      <c r="A485" s="102"/>
      <c r="B485" s="105"/>
      <c r="C485" s="105"/>
      <c r="D485" s="105"/>
      <c r="E485" s="107"/>
      <c r="F485" s="111"/>
      <c r="G485" s="109"/>
      <c r="H485" s="118">
        <f t="shared" si="60"/>
        <v>0</v>
      </c>
      <c r="I485" s="119"/>
      <c r="J485" s="113">
        <f t="shared" si="61"/>
        <v>0</v>
      </c>
      <c r="K485" s="120"/>
      <c r="L485" s="113">
        <f t="shared" si="62"/>
        <v>0</v>
      </c>
      <c r="M485" s="121">
        <f t="shared" si="63"/>
        <v>0</v>
      </c>
      <c r="N485" s="152">
        <f t="shared" si="64"/>
        <v>0</v>
      </c>
      <c r="O485" s="153">
        <f t="shared" si="65"/>
        <v>0</v>
      </c>
    </row>
    <row r="486" spans="1:15" s="132" customFormat="1" ht="39.950000000000003" customHeight="1">
      <c r="A486" s="102"/>
      <c r="B486" s="105"/>
      <c r="C486" s="105"/>
      <c r="D486" s="105"/>
      <c r="E486" s="107"/>
      <c r="F486" s="111"/>
      <c r="G486" s="109"/>
      <c r="H486" s="118">
        <f t="shared" si="60"/>
        <v>0</v>
      </c>
      <c r="I486" s="119"/>
      <c r="J486" s="113">
        <f t="shared" si="61"/>
        <v>0</v>
      </c>
      <c r="K486" s="120"/>
      <c r="L486" s="113">
        <f t="shared" si="62"/>
        <v>0</v>
      </c>
      <c r="M486" s="121">
        <f t="shared" si="63"/>
        <v>0</v>
      </c>
      <c r="N486" s="152">
        <f t="shared" si="64"/>
        <v>0</v>
      </c>
      <c r="O486" s="153">
        <f t="shared" si="65"/>
        <v>0</v>
      </c>
    </row>
    <row r="487" spans="1:15" s="132" customFormat="1" ht="39.950000000000003" customHeight="1">
      <c r="A487" s="102"/>
      <c r="B487" s="105"/>
      <c r="C487" s="105"/>
      <c r="D487" s="105"/>
      <c r="E487" s="107"/>
      <c r="F487" s="111"/>
      <c r="G487" s="109"/>
      <c r="H487" s="118">
        <f t="shared" si="60"/>
        <v>0</v>
      </c>
      <c r="I487" s="119"/>
      <c r="J487" s="113">
        <f t="shared" si="61"/>
        <v>0</v>
      </c>
      <c r="K487" s="120"/>
      <c r="L487" s="113">
        <f t="shared" si="62"/>
        <v>0</v>
      </c>
      <c r="M487" s="121">
        <f t="shared" si="63"/>
        <v>0</v>
      </c>
      <c r="N487" s="152">
        <f t="shared" si="64"/>
        <v>0</v>
      </c>
      <c r="O487" s="153">
        <f t="shared" si="65"/>
        <v>0</v>
      </c>
    </row>
    <row r="488" spans="1:15" s="132" customFormat="1" ht="39.950000000000003" customHeight="1">
      <c r="A488" s="102"/>
      <c r="B488" s="105"/>
      <c r="C488" s="105"/>
      <c r="D488" s="105"/>
      <c r="E488" s="107"/>
      <c r="F488" s="111"/>
      <c r="G488" s="109"/>
      <c r="H488" s="118">
        <f t="shared" si="60"/>
        <v>0</v>
      </c>
      <c r="I488" s="119"/>
      <c r="J488" s="113">
        <f t="shared" si="61"/>
        <v>0</v>
      </c>
      <c r="K488" s="120"/>
      <c r="L488" s="113">
        <f t="shared" si="62"/>
        <v>0</v>
      </c>
      <c r="M488" s="121">
        <f t="shared" si="63"/>
        <v>0</v>
      </c>
      <c r="N488" s="152">
        <f t="shared" si="64"/>
        <v>0</v>
      </c>
      <c r="O488" s="153">
        <f t="shared" si="65"/>
        <v>0</v>
      </c>
    </row>
    <row r="489" spans="1:15" s="132" customFormat="1" ht="39.950000000000003" customHeight="1">
      <c r="A489" s="102"/>
      <c r="B489" s="105"/>
      <c r="C489" s="105"/>
      <c r="D489" s="105"/>
      <c r="E489" s="107"/>
      <c r="F489" s="111"/>
      <c r="G489" s="109"/>
      <c r="H489" s="118">
        <f t="shared" si="60"/>
        <v>0</v>
      </c>
      <c r="I489" s="119"/>
      <c r="J489" s="113">
        <f t="shared" si="61"/>
        <v>0</v>
      </c>
      <c r="K489" s="120"/>
      <c r="L489" s="113">
        <f t="shared" si="62"/>
        <v>0</v>
      </c>
      <c r="M489" s="121">
        <f t="shared" si="63"/>
        <v>0</v>
      </c>
      <c r="N489" s="152">
        <f t="shared" si="64"/>
        <v>0</v>
      </c>
      <c r="O489" s="153">
        <f t="shared" si="65"/>
        <v>0</v>
      </c>
    </row>
    <row r="490" spans="1:15" s="132" customFormat="1" ht="39.950000000000003" customHeight="1">
      <c r="A490" s="102"/>
      <c r="B490" s="105"/>
      <c r="C490" s="105"/>
      <c r="D490" s="105"/>
      <c r="E490" s="107"/>
      <c r="F490" s="111"/>
      <c r="G490" s="109"/>
      <c r="H490" s="118">
        <f t="shared" si="60"/>
        <v>0</v>
      </c>
      <c r="I490" s="119"/>
      <c r="J490" s="113">
        <f t="shared" si="61"/>
        <v>0</v>
      </c>
      <c r="K490" s="120"/>
      <c r="L490" s="113">
        <f t="shared" si="62"/>
        <v>0</v>
      </c>
      <c r="M490" s="121">
        <f t="shared" si="63"/>
        <v>0</v>
      </c>
      <c r="N490" s="152">
        <f t="shared" si="64"/>
        <v>0</v>
      </c>
      <c r="O490" s="153">
        <f t="shared" si="65"/>
        <v>0</v>
      </c>
    </row>
    <row r="491" spans="1:15" s="132" customFormat="1" ht="39.950000000000003" customHeight="1">
      <c r="A491" s="102"/>
      <c r="B491" s="105"/>
      <c r="C491" s="105"/>
      <c r="D491" s="105"/>
      <c r="E491" s="107"/>
      <c r="F491" s="111"/>
      <c r="G491" s="109"/>
      <c r="H491" s="118">
        <f t="shared" si="60"/>
        <v>0</v>
      </c>
      <c r="I491" s="119"/>
      <c r="J491" s="113">
        <f t="shared" si="61"/>
        <v>0</v>
      </c>
      <c r="K491" s="120"/>
      <c r="L491" s="113">
        <f t="shared" si="62"/>
        <v>0</v>
      </c>
      <c r="M491" s="121">
        <f t="shared" si="63"/>
        <v>0</v>
      </c>
      <c r="N491" s="152">
        <f t="shared" si="64"/>
        <v>0</v>
      </c>
      <c r="O491" s="153">
        <f t="shared" si="65"/>
        <v>0</v>
      </c>
    </row>
    <row r="492" spans="1:15" s="132" customFormat="1" ht="39.950000000000003" customHeight="1">
      <c r="A492" s="102"/>
      <c r="B492" s="105"/>
      <c r="C492" s="105"/>
      <c r="D492" s="105"/>
      <c r="E492" s="107"/>
      <c r="F492" s="111"/>
      <c r="G492" s="109"/>
      <c r="H492" s="118">
        <f t="shared" si="60"/>
        <v>0</v>
      </c>
      <c r="I492" s="119"/>
      <c r="J492" s="113">
        <f t="shared" si="61"/>
        <v>0</v>
      </c>
      <c r="K492" s="120"/>
      <c r="L492" s="113">
        <f t="shared" si="62"/>
        <v>0</v>
      </c>
      <c r="M492" s="121">
        <f t="shared" si="63"/>
        <v>0</v>
      </c>
      <c r="N492" s="152">
        <f t="shared" si="64"/>
        <v>0</v>
      </c>
      <c r="O492" s="153">
        <f t="shared" si="65"/>
        <v>0</v>
      </c>
    </row>
    <row r="493" spans="1:15" s="132" customFormat="1" ht="39.950000000000003" customHeight="1">
      <c r="A493" s="102"/>
      <c r="B493" s="105"/>
      <c r="C493" s="105"/>
      <c r="D493" s="105"/>
      <c r="E493" s="107"/>
      <c r="F493" s="111"/>
      <c r="G493" s="109"/>
      <c r="H493" s="118">
        <f t="shared" si="60"/>
        <v>0</v>
      </c>
      <c r="I493" s="119"/>
      <c r="J493" s="113">
        <f t="shared" si="61"/>
        <v>0</v>
      </c>
      <c r="K493" s="120"/>
      <c r="L493" s="113">
        <f t="shared" si="62"/>
        <v>0</v>
      </c>
      <c r="M493" s="121">
        <f t="shared" si="63"/>
        <v>0</v>
      </c>
      <c r="N493" s="152">
        <f t="shared" si="64"/>
        <v>0</v>
      </c>
      <c r="O493" s="153">
        <f t="shared" si="65"/>
        <v>0</v>
      </c>
    </row>
    <row r="494" spans="1:15" s="132" customFormat="1" ht="39.950000000000003" customHeight="1">
      <c r="A494" s="102"/>
      <c r="B494" s="105"/>
      <c r="C494" s="105"/>
      <c r="D494" s="105"/>
      <c r="E494" s="107"/>
      <c r="F494" s="111"/>
      <c r="G494" s="109"/>
      <c r="H494" s="118">
        <f t="shared" si="60"/>
        <v>0</v>
      </c>
      <c r="I494" s="119"/>
      <c r="J494" s="113">
        <f t="shared" si="61"/>
        <v>0</v>
      </c>
      <c r="K494" s="120"/>
      <c r="L494" s="113">
        <f t="shared" si="62"/>
        <v>0</v>
      </c>
      <c r="M494" s="121">
        <f t="shared" si="63"/>
        <v>0</v>
      </c>
      <c r="N494" s="152">
        <f t="shared" si="64"/>
        <v>0</v>
      </c>
      <c r="O494" s="153">
        <f t="shared" si="65"/>
        <v>0</v>
      </c>
    </row>
    <row r="495" spans="1:15" s="132" customFormat="1" ht="39.75" customHeight="1">
      <c r="A495" s="102"/>
      <c r="B495" s="105"/>
      <c r="C495" s="105"/>
      <c r="D495" s="105"/>
      <c r="E495" s="107"/>
      <c r="F495" s="111"/>
      <c r="G495" s="109"/>
      <c r="H495" s="118">
        <f t="shared" si="60"/>
        <v>0</v>
      </c>
      <c r="I495" s="119"/>
      <c r="J495" s="113">
        <f t="shared" si="61"/>
        <v>0</v>
      </c>
      <c r="K495" s="120"/>
      <c r="L495" s="113">
        <f t="shared" si="62"/>
        <v>0</v>
      </c>
      <c r="M495" s="121">
        <f t="shared" si="63"/>
        <v>0</v>
      </c>
      <c r="N495" s="152">
        <f t="shared" si="64"/>
        <v>0</v>
      </c>
      <c r="O495" s="153">
        <f t="shared" si="65"/>
        <v>0</v>
      </c>
    </row>
    <row r="496" spans="1:15" s="132" customFormat="1" ht="39.950000000000003" customHeight="1">
      <c r="A496" s="102"/>
      <c r="B496" s="105"/>
      <c r="C496" s="105"/>
      <c r="D496" s="105"/>
      <c r="E496" s="107"/>
      <c r="F496" s="111"/>
      <c r="G496" s="109"/>
      <c r="H496" s="118">
        <f t="shared" si="60"/>
        <v>0</v>
      </c>
      <c r="I496" s="119"/>
      <c r="J496" s="113">
        <f t="shared" si="61"/>
        <v>0</v>
      </c>
      <c r="K496" s="120"/>
      <c r="L496" s="113">
        <f t="shared" si="62"/>
        <v>0</v>
      </c>
      <c r="M496" s="121">
        <f t="shared" si="63"/>
        <v>0</v>
      </c>
      <c r="N496" s="152">
        <f t="shared" si="64"/>
        <v>0</v>
      </c>
      <c r="O496" s="153">
        <f t="shared" si="65"/>
        <v>0</v>
      </c>
    </row>
    <row r="497" spans="1:15" s="132" customFormat="1" ht="39.950000000000003" customHeight="1">
      <c r="A497" s="102"/>
      <c r="B497" s="105"/>
      <c r="C497" s="105"/>
      <c r="D497" s="105"/>
      <c r="E497" s="107"/>
      <c r="F497" s="111"/>
      <c r="G497" s="109"/>
      <c r="H497" s="118">
        <f t="shared" si="60"/>
        <v>0</v>
      </c>
      <c r="I497" s="119"/>
      <c r="J497" s="113">
        <f t="shared" si="61"/>
        <v>0</v>
      </c>
      <c r="K497" s="120"/>
      <c r="L497" s="113">
        <f t="shared" si="62"/>
        <v>0</v>
      </c>
      <c r="M497" s="121">
        <f t="shared" si="63"/>
        <v>0</v>
      </c>
      <c r="N497" s="152">
        <f t="shared" si="64"/>
        <v>0</v>
      </c>
      <c r="O497" s="153">
        <f t="shared" si="65"/>
        <v>0</v>
      </c>
    </row>
    <row r="498" spans="1:15" s="132" customFormat="1" ht="39.75" customHeight="1">
      <c r="A498" s="102"/>
      <c r="B498" s="105"/>
      <c r="C498" s="105"/>
      <c r="D498" s="105"/>
      <c r="E498" s="107"/>
      <c r="F498" s="111"/>
      <c r="G498" s="109"/>
      <c r="H498" s="118">
        <f t="shared" si="60"/>
        <v>0</v>
      </c>
      <c r="I498" s="119"/>
      <c r="J498" s="113">
        <f t="shared" si="61"/>
        <v>0</v>
      </c>
      <c r="K498" s="120"/>
      <c r="L498" s="113">
        <f t="shared" si="62"/>
        <v>0</v>
      </c>
      <c r="M498" s="121">
        <f t="shared" si="63"/>
        <v>0</v>
      </c>
      <c r="N498" s="152">
        <f t="shared" si="64"/>
        <v>0</v>
      </c>
      <c r="O498" s="153">
        <f t="shared" si="65"/>
        <v>0</v>
      </c>
    </row>
    <row r="499" spans="1:15" s="132" customFormat="1" ht="39.950000000000003" customHeight="1">
      <c r="A499" s="102"/>
      <c r="B499" s="105"/>
      <c r="C499" s="105"/>
      <c r="D499" s="105"/>
      <c r="E499" s="107"/>
      <c r="F499" s="111"/>
      <c r="G499" s="109"/>
      <c r="H499" s="118">
        <f t="shared" si="60"/>
        <v>0</v>
      </c>
      <c r="I499" s="119"/>
      <c r="J499" s="113">
        <f t="shared" si="61"/>
        <v>0</v>
      </c>
      <c r="K499" s="120"/>
      <c r="L499" s="113">
        <f t="shared" si="62"/>
        <v>0</v>
      </c>
      <c r="M499" s="121">
        <f t="shared" si="63"/>
        <v>0</v>
      </c>
      <c r="N499" s="152">
        <f t="shared" si="64"/>
        <v>0</v>
      </c>
      <c r="O499" s="153">
        <f t="shared" si="65"/>
        <v>0</v>
      </c>
    </row>
    <row r="500" spans="1:15" s="132" customFormat="1" ht="39.950000000000003" customHeight="1">
      <c r="A500" s="102"/>
      <c r="B500" s="105"/>
      <c r="C500" s="105"/>
      <c r="D500" s="105"/>
      <c r="E500" s="107"/>
      <c r="F500" s="111"/>
      <c r="G500" s="109"/>
      <c r="H500" s="118">
        <f t="shared" si="60"/>
        <v>0</v>
      </c>
      <c r="I500" s="119"/>
      <c r="J500" s="113">
        <f t="shared" si="61"/>
        <v>0</v>
      </c>
      <c r="K500" s="120"/>
      <c r="L500" s="113">
        <f t="shared" si="62"/>
        <v>0</v>
      </c>
      <c r="M500" s="121">
        <f t="shared" si="63"/>
        <v>0</v>
      </c>
      <c r="N500" s="152">
        <f t="shared" si="64"/>
        <v>0</v>
      </c>
      <c r="O500" s="153">
        <f t="shared" si="65"/>
        <v>0</v>
      </c>
    </row>
    <row r="501" spans="1:15" s="132" customFormat="1" ht="39.950000000000003" customHeight="1">
      <c r="A501" s="102"/>
      <c r="B501" s="105"/>
      <c r="C501" s="105"/>
      <c r="D501" s="105"/>
      <c r="E501" s="107"/>
      <c r="F501" s="111"/>
      <c r="G501" s="109"/>
      <c r="H501" s="118">
        <f t="shared" si="60"/>
        <v>0</v>
      </c>
      <c r="I501" s="119"/>
      <c r="J501" s="113">
        <f t="shared" si="61"/>
        <v>0</v>
      </c>
      <c r="K501" s="120"/>
      <c r="L501" s="113">
        <f t="shared" si="62"/>
        <v>0</v>
      </c>
      <c r="M501" s="121">
        <f t="shared" si="63"/>
        <v>0</v>
      </c>
      <c r="N501" s="152">
        <f t="shared" si="64"/>
        <v>0</v>
      </c>
      <c r="O501" s="153">
        <f t="shared" si="65"/>
        <v>0</v>
      </c>
    </row>
    <row r="502" spans="1:15" s="132" customFormat="1" ht="39.950000000000003" customHeight="1">
      <c r="A502" s="102"/>
      <c r="B502" s="105"/>
      <c r="C502" s="105"/>
      <c r="D502" s="105"/>
      <c r="E502" s="107"/>
      <c r="F502" s="111"/>
      <c r="G502" s="109"/>
      <c r="H502" s="118">
        <f t="shared" si="60"/>
        <v>0</v>
      </c>
      <c r="I502" s="119"/>
      <c r="J502" s="113">
        <f t="shared" si="61"/>
        <v>0</v>
      </c>
      <c r="K502" s="120"/>
      <c r="L502" s="113">
        <f t="shared" si="62"/>
        <v>0</v>
      </c>
      <c r="M502" s="121">
        <f t="shared" si="63"/>
        <v>0</v>
      </c>
      <c r="N502" s="152">
        <f t="shared" si="64"/>
        <v>0</v>
      </c>
      <c r="O502" s="153">
        <f t="shared" si="65"/>
        <v>0</v>
      </c>
    </row>
    <row r="503" spans="1:15" s="132" customFormat="1" ht="39.950000000000003" customHeight="1">
      <c r="A503" s="102"/>
      <c r="B503" s="105"/>
      <c r="C503" s="105"/>
      <c r="D503" s="105"/>
      <c r="E503" s="107"/>
      <c r="F503" s="111"/>
      <c r="G503" s="109"/>
      <c r="H503" s="118">
        <f t="shared" si="60"/>
        <v>0</v>
      </c>
      <c r="I503" s="119"/>
      <c r="J503" s="113">
        <f t="shared" si="61"/>
        <v>0</v>
      </c>
      <c r="K503" s="120"/>
      <c r="L503" s="113">
        <f t="shared" si="62"/>
        <v>0</v>
      </c>
      <c r="M503" s="121">
        <f t="shared" si="63"/>
        <v>0</v>
      </c>
      <c r="N503" s="152">
        <f t="shared" si="64"/>
        <v>0</v>
      </c>
      <c r="O503" s="153">
        <f t="shared" si="65"/>
        <v>0</v>
      </c>
    </row>
    <row r="504" spans="1:15" s="132" customFormat="1" ht="39.950000000000003" customHeight="1">
      <c r="A504" s="102"/>
      <c r="B504" s="105"/>
      <c r="C504" s="105"/>
      <c r="D504" s="105"/>
      <c r="E504" s="107"/>
      <c r="F504" s="111"/>
      <c r="G504" s="109"/>
      <c r="H504" s="118">
        <f t="shared" si="60"/>
        <v>0</v>
      </c>
      <c r="I504" s="119"/>
      <c r="J504" s="113">
        <f t="shared" si="61"/>
        <v>0</v>
      </c>
      <c r="K504" s="120"/>
      <c r="L504" s="113">
        <f t="shared" si="62"/>
        <v>0</v>
      </c>
      <c r="M504" s="121">
        <f t="shared" si="63"/>
        <v>0</v>
      </c>
      <c r="N504" s="152">
        <f t="shared" si="64"/>
        <v>0</v>
      </c>
      <c r="O504" s="153">
        <f t="shared" si="65"/>
        <v>0</v>
      </c>
    </row>
    <row r="505" spans="1:15" s="132" customFormat="1" ht="39.950000000000003" customHeight="1">
      <c r="A505" s="102"/>
      <c r="B505" s="105"/>
      <c r="C505" s="105"/>
      <c r="D505" s="105"/>
      <c r="E505" s="107"/>
      <c r="F505" s="111"/>
      <c r="G505" s="109"/>
      <c r="H505" s="118">
        <f t="shared" si="60"/>
        <v>0</v>
      </c>
      <c r="I505" s="119"/>
      <c r="J505" s="113">
        <f t="shared" si="61"/>
        <v>0</v>
      </c>
      <c r="K505" s="120"/>
      <c r="L505" s="113">
        <f t="shared" si="62"/>
        <v>0</v>
      </c>
      <c r="M505" s="121">
        <f t="shared" si="63"/>
        <v>0</v>
      </c>
      <c r="N505" s="152">
        <f t="shared" si="64"/>
        <v>0</v>
      </c>
      <c r="O505" s="153">
        <f t="shared" si="65"/>
        <v>0</v>
      </c>
    </row>
    <row r="506" spans="1:15" s="132" customFormat="1" ht="39.950000000000003" customHeight="1">
      <c r="A506" s="102"/>
      <c r="B506" s="105"/>
      <c r="C506" s="105"/>
      <c r="D506" s="105"/>
      <c r="E506" s="107"/>
      <c r="F506" s="111"/>
      <c r="G506" s="109"/>
      <c r="H506" s="118">
        <f t="shared" si="60"/>
        <v>0</v>
      </c>
      <c r="I506" s="119"/>
      <c r="J506" s="113">
        <f t="shared" si="61"/>
        <v>0</v>
      </c>
      <c r="K506" s="120"/>
      <c r="L506" s="113">
        <f t="shared" si="62"/>
        <v>0</v>
      </c>
      <c r="M506" s="121">
        <f t="shared" si="63"/>
        <v>0</v>
      </c>
      <c r="N506" s="152">
        <f t="shared" si="64"/>
        <v>0</v>
      </c>
      <c r="O506" s="153">
        <f t="shared" si="65"/>
        <v>0</v>
      </c>
    </row>
    <row r="507" spans="1:15" s="132" customFormat="1" ht="39.950000000000003" customHeight="1">
      <c r="A507" s="102"/>
      <c r="B507" s="105"/>
      <c r="C507" s="105"/>
      <c r="D507" s="105"/>
      <c r="E507" s="107"/>
      <c r="F507" s="111"/>
      <c r="G507" s="109"/>
      <c r="H507" s="118">
        <f t="shared" si="60"/>
        <v>0</v>
      </c>
      <c r="I507" s="119"/>
      <c r="J507" s="113">
        <f t="shared" si="61"/>
        <v>0</v>
      </c>
      <c r="K507" s="120"/>
      <c r="L507" s="113">
        <f t="shared" si="62"/>
        <v>0</v>
      </c>
      <c r="M507" s="121">
        <f t="shared" si="63"/>
        <v>0</v>
      </c>
      <c r="N507" s="152">
        <f t="shared" si="64"/>
        <v>0</v>
      </c>
      <c r="O507" s="153">
        <f t="shared" si="65"/>
        <v>0</v>
      </c>
    </row>
    <row r="508" spans="1:15" s="132" customFormat="1" ht="39.950000000000003" customHeight="1">
      <c r="A508" s="102"/>
      <c r="B508" s="105"/>
      <c r="C508" s="105"/>
      <c r="D508" s="105"/>
      <c r="E508" s="107"/>
      <c r="F508" s="111"/>
      <c r="G508" s="109"/>
      <c r="H508" s="118">
        <f t="shared" si="60"/>
        <v>0</v>
      </c>
      <c r="I508" s="119"/>
      <c r="J508" s="113">
        <f t="shared" si="61"/>
        <v>0</v>
      </c>
      <c r="K508" s="120"/>
      <c r="L508" s="113">
        <f t="shared" si="62"/>
        <v>0</v>
      </c>
      <c r="M508" s="121">
        <f t="shared" si="63"/>
        <v>0</v>
      </c>
      <c r="N508" s="152">
        <f t="shared" si="64"/>
        <v>0</v>
      </c>
      <c r="O508" s="153">
        <f t="shared" si="65"/>
        <v>0</v>
      </c>
    </row>
    <row r="509" spans="1:15" s="132" customFormat="1" ht="39.950000000000003" customHeight="1">
      <c r="A509" s="102"/>
      <c r="B509" s="105"/>
      <c r="C509" s="105"/>
      <c r="D509" s="105"/>
      <c r="E509" s="107"/>
      <c r="F509" s="111"/>
      <c r="G509" s="109"/>
      <c r="H509" s="118">
        <f t="shared" si="60"/>
        <v>0</v>
      </c>
      <c r="I509" s="119"/>
      <c r="J509" s="113">
        <f t="shared" si="61"/>
        <v>0</v>
      </c>
      <c r="K509" s="120"/>
      <c r="L509" s="113">
        <f t="shared" si="62"/>
        <v>0</v>
      </c>
      <c r="M509" s="121">
        <f t="shared" si="63"/>
        <v>0</v>
      </c>
      <c r="N509" s="152">
        <f t="shared" si="64"/>
        <v>0</v>
      </c>
      <c r="O509" s="153">
        <f t="shared" si="65"/>
        <v>0</v>
      </c>
    </row>
    <row r="510" spans="1:15" s="132" customFormat="1" ht="39.950000000000003" customHeight="1">
      <c r="A510" s="102"/>
      <c r="B510" s="105"/>
      <c r="C510" s="105"/>
      <c r="D510" s="105"/>
      <c r="E510" s="107"/>
      <c r="F510" s="111"/>
      <c r="G510" s="109"/>
      <c r="H510" s="118">
        <f t="shared" si="60"/>
        <v>0</v>
      </c>
      <c r="I510" s="119"/>
      <c r="J510" s="113">
        <f t="shared" si="61"/>
        <v>0</v>
      </c>
      <c r="K510" s="120"/>
      <c r="L510" s="113">
        <f t="shared" si="62"/>
        <v>0</v>
      </c>
      <c r="M510" s="121">
        <f t="shared" si="63"/>
        <v>0</v>
      </c>
      <c r="N510" s="152">
        <f t="shared" si="64"/>
        <v>0</v>
      </c>
      <c r="O510" s="153">
        <f t="shared" si="65"/>
        <v>0</v>
      </c>
    </row>
    <row r="511" spans="1:15" s="132" customFormat="1" ht="39.950000000000003" customHeight="1">
      <c r="A511" s="102"/>
      <c r="B511" s="105"/>
      <c r="C511" s="105"/>
      <c r="D511" s="105"/>
      <c r="E511" s="107"/>
      <c r="F511" s="111"/>
      <c r="G511" s="109"/>
      <c r="H511" s="118">
        <f t="shared" si="60"/>
        <v>0</v>
      </c>
      <c r="I511" s="119"/>
      <c r="J511" s="113">
        <f t="shared" si="61"/>
        <v>0</v>
      </c>
      <c r="K511" s="120"/>
      <c r="L511" s="113">
        <f t="shared" si="62"/>
        <v>0</v>
      </c>
      <c r="M511" s="121">
        <f t="shared" si="63"/>
        <v>0</v>
      </c>
      <c r="N511" s="152">
        <f t="shared" si="64"/>
        <v>0</v>
      </c>
      <c r="O511" s="153">
        <f t="shared" si="65"/>
        <v>0</v>
      </c>
    </row>
    <row r="512" spans="1:15" s="132" customFormat="1" ht="39.950000000000003" customHeight="1">
      <c r="A512" s="102"/>
      <c r="B512" s="105"/>
      <c r="C512" s="105"/>
      <c r="D512" s="105"/>
      <c r="E512" s="107"/>
      <c r="F512" s="111"/>
      <c r="G512" s="109"/>
      <c r="H512" s="118">
        <f t="shared" si="60"/>
        <v>0</v>
      </c>
      <c r="I512" s="119"/>
      <c r="J512" s="113">
        <f t="shared" si="61"/>
        <v>0</v>
      </c>
      <c r="K512" s="120"/>
      <c r="L512" s="113">
        <f t="shared" si="62"/>
        <v>0</v>
      </c>
      <c r="M512" s="121">
        <f t="shared" si="63"/>
        <v>0</v>
      </c>
      <c r="N512" s="152">
        <f t="shared" si="64"/>
        <v>0</v>
      </c>
      <c r="O512" s="153">
        <f t="shared" si="65"/>
        <v>0</v>
      </c>
    </row>
    <row r="513" spans="1:15" s="132" customFormat="1" ht="39.950000000000003" customHeight="1">
      <c r="A513" s="102"/>
      <c r="B513" s="105"/>
      <c r="C513" s="105"/>
      <c r="D513" s="105"/>
      <c r="E513" s="107"/>
      <c r="F513" s="111"/>
      <c r="G513" s="109"/>
      <c r="H513" s="118">
        <f t="shared" si="60"/>
        <v>0</v>
      </c>
      <c r="I513" s="119"/>
      <c r="J513" s="113">
        <f t="shared" si="61"/>
        <v>0</v>
      </c>
      <c r="K513" s="120"/>
      <c r="L513" s="113">
        <f t="shared" si="62"/>
        <v>0</v>
      </c>
      <c r="M513" s="121">
        <f t="shared" si="63"/>
        <v>0</v>
      </c>
      <c r="N513" s="152">
        <f t="shared" si="64"/>
        <v>0</v>
      </c>
      <c r="O513" s="153">
        <f t="shared" si="65"/>
        <v>0</v>
      </c>
    </row>
    <row r="514" spans="1:15" s="132" customFormat="1" ht="39.950000000000003" customHeight="1">
      <c r="A514" s="102"/>
      <c r="B514" s="105"/>
      <c r="C514" s="105"/>
      <c r="D514" s="105"/>
      <c r="E514" s="107"/>
      <c r="F514" s="111"/>
      <c r="G514" s="109"/>
      <c r="H514" s="118">
        <f t="shared" si="60"/>
        <v>0</v>
      </c>
      <c r="I514" s="119"/>
      <c r="J514" s="113">
        <f t="shared" si="61"/>
        <v>0</v>
      </c>
      <c r="K514" s="120"/>
      <c r="L514" s="113">
        <f t="shared" si="62"/>
        <v>0</v>
      </c>
      <c r="M514" s="121">
        <f t="shared" si="63"/>
        <v>0</v>
      </c>
      <c r="N514" s="152">
        <f t="shared" si="64"/>
        <v>0</v>
      </c>
      <c r="O514" s="153">
        <f t="shared" si="65"/>
        <v>0</v>
      </c>
    </row>
    <row r="515" spans="1:15" s="132" customFormat="1" ht="39.950000000000003" customHeight="1">
      <c r="A515" s="102"/>
      <c r="B515" s="105"/>
      <c r="C515" s="105"/>
      <c r="D515" s="105"/>
      <c r="E515" s="107"/>
      <c r="F515" s="111"/>
      <c r="G515" s="109"/>
      <c r="H515" s="118">
        <f t="shared" si="60"/>
        <v>0</v>
      </c>
      <c r="I515" s="119"/>
      <c r="J515" s="113">
        <f t="shared" si="61"/>
        <v>0</v>
      </c>
      <c r="K515" s="120"/>
      <c r="L515" s="113">
        <f t="shared" si="62"/>
        <v>0</v>
      </c>
      <c r="M515" s="121">
        <f t="shared" si="63"/>
        <v>0</v>
      </c>
      <c r="N515" s="152">
        <f t="shared" si="64"/>
        <v>0</v>
      </c>
      <c r="O515" s="153">
        <f t="shared" si="65"/>
        <v>0</v>
      </c>
    </row>
    <row r="516" spans="1:15" s="132" customFormat="1" ht="39.950000000000003" customHeight="1">
      <c r="A516" s="102"/>
      <c r="B516" s="105"/>
      <c r="C516" s="105"/>
      <c r="D516" s="105"/>
      <c r="E516" s="107"/>
      <c r="F516" s="111"/>
      <c r="G516" s="109"/>
      <c r="H516" s="118">
        <f t="shared" si="60"/>
        <v>0</v>
      </c>
      <c r="I516" s="119"/>
      <c r="J516" s="113">
        <f t="shared" si="61"/>
        <v>0</v>
      </c>
      <c r="K516" s="120"/>
      <c r="L516" s="113">
        <f t="shared" si="62"/>
        <v>0</v>
      </c>
      <c r="M516" s="121">
        <f t="shared" si="63"/>
        <v>0</v>
      </c>
      <c r="N516" s="152">
        <f t="shared" si="64"/>
        <v>0</v>
      </c>
      <c r="O516" s="153">
        <f t="shared" si="65"/>
        <v>0</v>
      </c>
    </row>
    <row r="517" spans="1:15" s="132" customFormat="1" ht="39.950000000000003" customHeight="1">
      <c r="A517" s="102"/>
      <c r="B517" s="105"/>
      <c r="C517" s="105"/>
      <c r="D517" s="105"/>
      <c r="E517" s="107"/>
      <c r="F517" s="111"/>
      <c r="G517" s="109"/>
      <c r="H517" s="118">
        <f t="shared" si="60"/>
        <v>0</v>
      </c>
      <c r="I517" s="119"/>
      <c r="J517" s="113">
        <f t="shared" si="61"/>
        <v>0</v>
      </c>
      <c r="K517" s="120"/>
      <c r="L517" s="113">
        <f t="shared" si="62"/>
        <v>0</v>
      </c>
      <c r="M517" s="121">
        <f t="shared" si="63"/>
        <v>0</v>
      </c>
      <c r="N517" s="152">
        <f t="shared" si="64"/>
        <v>0</v>
      </c>
      <c r="O517" s="153">
        <f t="shared" si="65"/>
        <v>0</v>
      </c>
    </row>
    <row r="518" spans="1:15" s="132" customFormat="1" ht="39.950000000000003" customHeight="1">
      <c r="A518" s="102"/>
      <c r="B518" s="105"/>
      <c r="C518" s="105"/>
      <c r="D518" s="105"/>
      <c r="E518" s="107"/>
      <c r="F518" s="111"/>
      <c r="G518" s="109"/>
      <c r="H518" s="118">
        <f t="shared" ref="H518:H581" si="66">ROUNDDOWN(F518*G518,0)</f>
        <v>0</v>
      </c>
      <c r="I518" s="119"/>
      <c r="J518" s="113">
        <f t="shared" ref="J518:J581" si="67">ROUNDDOWN(G518*I518,0)</f>
        <v>0</v>
      </c>
      <c r="K518" s="120"/>
      <c r="L518" s="113">
        <f t="shared" ref="L518:L581" si="68">ROUNDDOWN(G518*K518,0)</f>
        <v>0</v>
      </c>
      <c r="M518" s="121">
        <f t="shared" ref="M518:M581" si="69">I518+K518</f>
        <v>0</v>
      </c>
      <c r="N518" s="152">
        <f t="shared" ref="N518:N581" si="70">SUM(J518)+L518</f>
        <v>0</v>
      </c>
      <c r="O518" s="153">
        <f t="shared" ref="O518:O581" si="71">SUM(H518)-N518</f>
        <v>0</v>
      </c>
    </row>
    <row r="519" spans="1:15" s="132" customFormat="1" ht="39.950000000000003" customHeight="1">
      <c r="A519" s="102"/>
      <c r="B519" s="105"/>
      <c r="C519" s="105"/>
      <c r="D519" s="105"/>
      <c r="E519" s="107"/>
      <c r="F519" s="111"/>
      <c r="G519" s="109"/>
      <c r="H519" s="118">
        <f t="shared" si="66"/>
        <v>0</v>
      </c>
      <c r="I519" s="119"/>
      <c r="J519" s="113">
        <f t="shared" si="67"/>
        <v>0</v>
      </c>
      <c r="K519" s="120"/>
      <c r="L519" s="113">
        <f t="shared" si="68"/>
        <v>0</v>
      </c>
      <c r="M519" s="121">
        <f t="shared" si="69"/>
        <v>0</v>
      </c>
      <c r="N519" s="152">
        <f t="shared" si="70"/>
        <v>0</v>
      </c>
      <c r="O519" s="153">
        <f t="shared" si="71"/>
        <v>0</v>
      </c>
    </row>
    <row r="520" spans="1:15" s="132" customFormat="1" ht="39.950000000000003" customHeight="1">
      <c r="A520" s="102"/>
      <c r="B520" s="105"/>
      <c r="C520" s="105"/>
      <c r="D520" s="105"/>
      <c r="E520" s="107"/>
      <c r="F520" s="111"/>
      <c r="G520" s="109"/>
      <c r="H520" s="118">
        <f t="shared" si="66"/>
        <v>0</v>
      </c>
      <c r="I520" s="119"/>
      <c r="J520" s="113">
        <f t="shared" si="67"/>
        <v>0</v>
      </c>
      <c r="K520" s="120"/>
      <c r="L520" s="113">
        <f t="shared" si="68"/>
        <v>0</v>
      </c>
      <c r="M520" s="121">
        <f t="shared" si="69"/>
        <v>0</v>
      </c>
      <c r="N520" s="152">
        <f t="shared" si="70"/>
        <v>0</v>
      </c>
      <c r="O520" s="153">
        <f t="shared" si="71"/>
        <v>0</v>
      </c>
    </row>
    <row r="521" spans="1:15" s="132" customFormat="1" ht="39.75" customHeight="1">
      <c r="A521" s="102"/>
      <c r="B521" s="105"/>
      <c r="C521" s="105"/>
      <c r="D521" s="105"/>
      <c r="E521" s="107"/>
      <c r="F521" s="111"/>
      <c r="G521" s="109"/>
      <c r="H521" s="118">
        <f t="shared" si="66"/>
        <v>0</v>
      </c>
      <c r="I521" s="119"/>
      <c r="J521" s="113">
        <f t="shared" si="67"/>
        <v>0</v>
      </c>
      <c r="K521" s="120"/>
      <c r="L521" s="113">
        <f t="shared" si="68"/>
        <v>0</v>
      </c>
      <c r="M521" s="121">
        <f t="shared" si="69"/>
        <v>0</v>
      </c>
      <c r="N521" s="152">
        <f t="shared" si="70"/>
        <v>0</v>
      </c>
      <c r="O521" s="153">
        <f t="shared" si="71"/>
        <v>0</v>
      </c>
    </row>
    <row r="522" spans="1:15" s="132" customFormat="1" ht="39.950000000000003" customHeight="1">
      <c r="A522" s="102"/>
      <c r="B522" s="105"/>
      <c r="C522" s="105"/>
      <c r="D522" s="105"/>
      <c r="E522" s="107"/>
      <c r="F522" s="111"/>
      <c r="G522" s="109"/>
      <c r="H522" s="118">
        <f t="shared" si="66"/>
        <v>0</v>
      </c>
      <c r="I522" s="119"/>
      <c r="J522" s="113">
        <f t="shared" si="67"/>
        <v>0</v>
      </c>
      <c r="K522" s="120"/>
      <c r="L522" s="113">
        <f t="shared" si="68"/>
        <v>0</v>
      </c>
      <c r="M522" s="121">
        <f t="shared" si="69"/>
        <v>0</v>
      </c>
      <c r="N522" s="152">
        <f t="shared" si="70"/>
        <v>0</v>
      </c>
      <c r="O522" s="153">
        <f t="shared" si="71"/>
        <v>0</v>
      </c>
    </row>
    <row r="523" spans="1:15" s="132" customFormat="1" ht="39.950000000000003" customHeight="1">
      <c r="A523" s="102"/>
      <c r="B523" s="105"/>
      <c r="C523" s="105"/>
      <c r="D523" s="105"/>
      <c r="E523" s="107"/>
      <c r="F523" s="111"/>
      <c r="G523" s="109"/>
      <c r="H523" s="118">
        <f t="shared" si="66"/>
        <v>0</v>
      </c>
      <c r="I523" s="119"/>
      <c r="J523" s="113">
        <f t="shared" si="67"/>
        <v>0</v>
      </c>
      <c r="K523" s="120"/>
      <c r="L523" s="113">
        <f t="shared" si="68"/>
        <v>0</v>
      </c>
      <c r="M523" s="121">
        <f t="shared" si="69"/>
        <v>0</v>
      </c>
      <c r="N523" s="152">
        <f t="shared" si="70"/>
        <v>0</v>
      </c>
      <c r="O523" s="153">
        <f t="shared" si="71"/>
        <v>0</v>
      </c>
    </row>
    <row r="524" spans="1:15" s="132" customFormat="1" ht="39.950000000000003" customHeight="1">
      <c r="A524" s="102"/>
      <c r="B524" s="105"/>
      <c r="C524" s="105"/>
      <c r="D524" s="105"/>
      <c r="E524" s="107"/>
      <c r="F524" s="111"/>
      <c r="G524" s="109"/>
      <c r="H524" s="118">
        <f t="shared" si="66"/>
        <v>0</v>
      </c>
      <c r="I524" s="119"/>
      <c r="J524" s="113">
        <f t="shared" si="67"/>
        <v>0</v>
      </c>
      <c r="K524" s="120"/>
      <c r="L524" s="113">
        <f t="shared" si="68"/>
        <v>0</v>
      </c>
      <c r="M524" s="121">
        <f t="shared" si="69"/>
        <v>0</v>
      </c>
      <c r="N524" s="152">
        <f t="shared" si="70"/>
        <v>0</v>
      </c>
      <c r="O524" s="153">
        <f t="shared" si="71"/>
        <v>0</v>
      </c>
    </row>
    <row r="525" spans="1:15" s="132" customFormat="1" ht="39.950000000000003" customHeight="1">
      <c r="A525" s="102"/>
      <c r="B525" s="105"/>
      <c r="C525" s="105"/>
      <c r="D525" s="105"/>
      <c r="E525" s="107"/>
      <c r="F525" s="111"/>
      <c r="G525" s="109"/>
      <c r="H525" s="118">
        <f t="shared" si="66"/>
        <v>0</v>
      </c>
      <c r="I525" s="119"/>
      <c r="J525" s="113">
        <f t="shared" si="67"/>
        <v>0</v>
      </c>
      <c r="K525" s="120"/>
      <c r="L525" s="113">
        <f t="shared" si="68"/>
        <v>0</v>
      </c>
      <c r="M525" s="121">
        <f t="shared" si="69"/>
        <v>0</v>
      </c>
      <c r="N525" s="152">
        <f t="shared" si="70"/>
        <v>0</v>
      </c>
      <c r="O525" s="153">
        <f t="shared" si="71"/>
        <v>0</v>
      </c>
    </row>
    <row r="526" spans="1:15" s="132" customFormat="1" ht="39.950000000000003" customHeight="1">
      <c r="A526" s="102"/>
      <c r="B526" s="105"/>
      <c r="C526" s="105"/>
      <c r="D526" s="105"/>
      <c r="E526" s="107"/>
      <c r="F526" s="111"/>
      <c r="G526" s="109"/>
      <c r="H526" s="118">
        <f t="shared" si="66"/>
        <v>0</v>
      </c>
      <c r="I526" s="119"/>
      <c r="J526" s="113">
        <f t="shared" si="67"/>
        <v>0</v>
      </c>
      <c r="K526" s="120"/>
      <c r="L526" s="113">
        <f t="shared" si="68"/>
        <v>0</v>
      </c>
      <c r="M526" s="121">
        <f t="shared" si="69"/>
        <v>0</v>
      </c>
      <c r="N526" s="152">
        <f t="shared" si="70"/>
        <v>0</v>
      </c>
      <c r="O526" s="153">
        <f t="shared" si="71"/>
        <v>0</v>
      </c>
    </row>
    <row r="527" spans="1:15" s="132" customFormat="1" ht="39.950000000000003" customHeight="1">
      <c r="A527" s="102"/>
      <c r="B527" s="105"/>
      <c r="C527" s="105"/>
      <c r="D527" s="105"/>
      <c r="E527" s="107"/>
      <c r="F527" s="111"/>
      <c r="G527" s="109"/>
      <c r="H527" s="118">
        <f t="shared" si="66"/>
        <v>0</v>
      </c>
      <c r="I527" s="119"/>
      <c r="J527" s="113">
        <f t="shared" si="67"/>
        <v>0</v>
      </c>
      <c r="K527" s="120"/>
      <c r="L527" s="113">
        <f t="shared" si="68"/>
        <v>0</v>
      </c>
      <c r="M527" s="121">
        <f t="shared" si="69"/>
        <v>0</v>
      </c>
      <c r="N527" s="152">
        <f t="shared" si="70"/>
        <v>0</v>
      </c>
      <c r="O527" s="153">
        <f t="shared" si="71"/>
        <v>0</v>
      </c>
    </row>
    <row r="528" spans="1:15" s="132" customFormat="1" ht="39.950000000000003" customHeight="1">
      <c r="A528" s="102"/>
      <c r="B528" s="105"/>
      <c r="C528" s="105"/>
      <c r="D528" s="105"/>
      <c r="E528" s="107"/>
      <c r="F528" s="111"/>
      <c r="G528" s="109"/>
      <c r="H528" s="118">
        <f t="shared" si="66"/>
        <v>0</v>
      </c>
      <c r="I528" s="119"/>
      <c r="J528" s="113">
        <f t="shared" si="67"/>
        <v>0</v>
      </c>
      <c r="K528" s="120"/>
      <c r="L528" s="113">
        <f t="shared" si="68"/>
        <v>0</v>
      </c>
      <c r="M528" s="121">
        <f t="shared" si="69"/>
        <v>0</v>
      </c>
      <c r="N528" s="152">
        <f t="shared" si="70"/>
        <v>0</v>
      </c>
      <c r="O528" s="153">
        <f t="shared" si="71"/>
        <v>0</v>
      </c>
    </row>
    <row r="529" spans="1:15" s="132" customFormat="1" ht="39.950000000000003" customHeight="1">
      <c r="A529" s="102"/>
      <c r="B529" s="105"/>
      <c r="C529" s="105"/>
      <c r="D529" s="105"/>
      <c r="E529" s="107"/>
      <c r="F529" s="111"/>
      <c r="G529" s="109"/>
      <c r="H529" s="118">
        <f t="shared" si="66"/>
        <v>0</v>
      </c>
      <c r="I529" s="119"/>
      <c r="J529" s="113">
        <f t="shared" si="67"/>
        <v>0</v>
      </c>
      <c r="K529" s="120"/>
      <c r="L529" s="113">
        <f t="shared" si="68"/>
        <v>0</v>
      </c>
      <c r="M529" s="121">
        <f t="shared" si="69"/>
        <v>0</v>
      </c>
      <c r="N529" s="152">
        <f t="shared" si="70"/>
        <v>0</v>
      </c>
      <c r="O529" s="153">
        <f t="shared" si="71"/>
        <v>0</v>
      </c>
    </row>
    <row r="530" spans="1:15" s="132" customFormat="1" ht="39.950000000000003" customHeight="1">
      <c r="A530" s="102"/>
      <c r="B530" s="105"/>
      <c r="C530" s="105"/>
      <c r="D530" s="105"/>
      <c r="E530" s="107"/>
      <c r="F530" s="111"/>
      <c r="G530" s="109"/>
      <c r="H530" s="118">
        <f t="shared" si="66"/>
        <v>0</v>
      </c>
      <c r="I530" s="119"/>
      <c r="J530" s="113">
        <f t="shared" si="67"/>
        <v>0</v>
      </c>
      <c r="K530" s="120"/>
      <c r="L530" s="113">
        <f t="shared" si="68"/>
        <v>0</v>
      </c>
      <c r="M530" s="121">
        <f t="shared" si="69"/>
        <v>0</v>
      </c>
      <c r="N530" s="152">
        <f t="shared" si="70"/>
        <v>0</v>
      </c>
      <c r="O530" s="153">
        <f t="shared" si="71"/>
        <v>0</v>
      </c>
    </row>
    <row r="531" spans="1:15" s="132" customFormat="1" ht="39.950000000000003" customHeight="1">
      <c r="A531" s="102"/>
      <c r="B531" s="105"/>
      <c r="C531" s="105"/>
      <c r="D531" s="105"/>
      <c r="E531" s="107"/>
      <c r="F531" s="111"/>
      <c r="G531" s="109"/>
      <c r="H531" s="118">
        <f t="shared" si="66"/>
        <v>0</v>
      </c>
      <c r="I531" s="119"/>
      <c r="J531" s="113">
        <f t="shared" si="67"/>
        <v>0</v>
      </c>
      <c r="K531" s="120"/>
      <c r="L531" s="113">
        <f t="shared" si="68"/>
        <v>0</v>
      </c>
      <c r="M531" s="121">
        <f t="shared" si="69"/>
        <v>0</v>
      </c>
      <c r="N531" s="152">
        <f t="shared" si="70"/>
        <v>0</v>
      </c>
      <c r="O531" s="153">
        <f t="shared" si="71"/>
        <v>0</v>
      </c>
    </row>
    <row r="532" spans="1:15" s="132" customFormat="1" ht="39.950000000000003" customHeight="1">
      <c r="A532" s="102"/>
      <c r="B532" s="105"/>
      <c r="C532" s="105"/>
      <c r="D532" s="105"/>
      <c r="E532" s="107"/>
      <c r="F532" s="111"/>
      <c r="G532" s="109"/>
      <c r="H532" s="118">
        <f t="shared" si="66"/>
        <v>0</v>
      </c>
      <c r="I532" s="119"/>
      <c r="J532" s="113">
        <f t="shared" si="67"/>
        <v>0</v>
      </c>
      <c r="K532" s="120"/>
      <c r="L532" s="113">
        <f t="shared" si="68"/>
        <v>0</v>
      </c>
      <c r="M532" s="121">
        <f t="shared" si="69"/>
        <v>0</v>
      </c>
      <c r="N532" s="152">
        <f t="shared" si="70"/>
        <v>0</v>
      </c>
      <c r="O532" s="153">
        <f t="shared" si="71"/>
        <v>0</v>
      </c>
    </row>
    <row r="533" spans="1:15" s="132" customFormat="1" ht="39.950000000000003" customHeight="1">
      <c r="A533" s="102"/>
      <c r="B533" s="105"/>
      <c r="C533" s="105"/>
      <c r="D533" s="105"/>
      <c r="E533" s="107"/>
      <c r="F533" s="111"/>
      <c r="G533" s="109"/>
      <c r="H533" s="118">
        <f t="shared" si="66"/>
        <v>0</v>
      </c>
      <c r="I533" s="119"/>
      <c r="J533" s="113">
        <f t="shared" si="67"/>
        <v>0</v>
      </c>
      <c r="K533" s="120"/>
      <c r="L533" s="113">
        <f t="shared" si="68"/>
        <v>0</v>
      </c>
      <c r="M533" s="121">
        <f t="shared" si="69"/>
        <v>0</v>
      </c>
      <c r="N533" s="152">
        <f t="shared" si="70"/>
        <v>0</v>
      </c>
      <c r="O533" s="153">
        <f t="shared" si="71"/>
        <v>0</v>
      </c>
    </row>
    <row r="534" spans="1:15" s="132" customFormat="1" ht="39.950000000000003" customHeight="1">
      <c r="A534" s="102"/>
      <c r="B534" s="105"/>
      <c r="C534" s="105"/>
      <c r="D534" s="105"/>
      <c r="E534" s="107"/>
      <c r="F534" s="111"/>
      <c r="G534" s="109"/>
      <c r="H534" s="118">
        <f t="shared" si="66"/>
        <v>0</v>
      </c>
      <c r="I534" s="119"/>
      <c r="J534" s="113">
        <f t="shared" si="67"/>
        <v>0</v>
      </c>
      <c r="K534" s="120"/>
      <c r="L534" s="113">
        <f t="shared" si="68"/>
        <v>0</v>
      </c>
      <c r="M534" s="121">
        <f t="shared" si="69"/>
        <v>0</v>
      </c>
      <c r="N534" s="152">
        <f t="shared" si="70"/>
        <v>0</v>
      </c>
      <c r="O534" s="153">
        <f t="shared" si="71"/>
        <v>0</v>
      </c>
    </row>
    <row r="535" spans="1:15" s="132" customFormat="1" ht="39.950000000000003" customHeight="1">
      <c r="A535" s="102"/>
      <c r="B535" s="105"/>
      <c r="C535" s="105"/>
      <c r="D535" s="105"/>
      <c r="E535" s="107"/>
      <c r="F535" s="111"/>
      <c r="G535" s="109"/>
      <c r="H535" s="118">
        <f t="shared" si="66"/>
        <v>0</v>
      </c>
      <c r="I535" s="119"/>
      <c r="J535" s="113">
        <f t="shared" si="67"/>
        <v>0</v>
      </c>
      <c r="K535" s="120"/>
      <c r="L535" s="113">
        <f t="shared" si="68"/>
        <v>0</v>
      </c>
      <c r="M535" s="121">
        <f t="shared" si="69"/>
        <v>0</v>
      </c>
      <c r="N535" s="152">
        <f t="shared" si="70"/>
        <v>0</v>
      </c>
      <c r="O535" s="153">
        <f t="shared" si="71"/>
        <v>0</v>
      </c>
    </row>
    <row r="536" spans="1:15" s="132" customFormat="1" ht="39.950000000000003" customHeight="1">
      <c r="A536" s="102"/>
      <c r="B536" s="105"/>
      <c r="C536" s="105"/>
      <c r="D536" s="105"/>
      <c r="E536" s="107"/>
      <c r="F536" s="111"/>
      <c r="G536" s="109"/>
      <c r="H536" s="118">
        <f t="shared" si="66"/>
        <v>0</v>
      </c>
      <c r="I536" s="119"/>
      <c r="J536" s="113">
        <f t="shared" si="67"/>
        <v>0</v>
      </c>
      <c r="K536" s="120"/>
      <c r="L536" s="113">
        <f t="shared" si="68"/>
        <v>0</v>
      </c>
      <c r="M536" s="121">
        <f t="shared" si="69"/>
        <v>0</v>
      </c>
      <c r="N536" s="152">
        <f t="shared" si="70"/>
        <v>0</v>
      </c>
      <c r="O536" s="153">
        <f t="shared" si="71"/>
        <v>0</v>
      </c>
    </row>
    <row r="537" spans="1:15" s="132" customFormat="1" ht="39.950000000000003" customHeight="1">
      <c r="A537" s="102"/>
      <c r="B537" s="105"/>
      <c r="C537" s="105"/>
      <c r="D537" s="105"/>
      <c r="E537" s="107"/>
      <c r="F537" s="111"/>
      <c r="G537" s="109"/>
      <c r="H537" s="118">
        <f t="shared" si="66"/>
        <v>0</v>
      </c>
      <c r="I537" s="119"/>
      <c r="J537" s="113">
        <f t="shared" si="67"/>
        <v>0</v>
      </c>
      <c r="K537" s="120"/>
      <c r="L537" s="113">
        <f t="shared" si="68"/>
        <v>0</v>
      </c>
      <c r="M537" s="121">
        <f t="shared" si="69"/>
        <v>0</v>
      </c>
      <c r="N537" s="152">
        <f t="shared" si="70"/>
        <v>0</v>
      </c>
      <c r="O537" s="153">
        <f t="shared" si="71"/>
        <v>0</v>
      </c>
    </row>
    <row r="538" spans="1:15" s="132" customFormat="1" ht="39.950000000000003" customHeight="1">
      <c r="A538" s="102"/>
      <c r="B538" s="105"/>
      <c r="C538" s="105"/>
      <c r="D538" s="105"/>
      <c r="E538" s="107"/>
      <c r="F538" s="111"/>
      <c r="G538" s="109"/>
      <c r="H538" s="118">
        <f t="shared" si="66"/>
        <v>0</v>
      </c>
      <c r="I538" s="119"/>
      <c r="J538" s="113">
        <f t="shared" si="67"/>
        <v>0</v>
      </c>
      <c r="K538" s="120"/>
      <c r="L538" s="113">
        <f t="shared" si="68"/>
        <v>0</v>
      </c>
      <c r="M538" s="121">
        <f t="shared" si="69"/>
        <v>0</v>
      </c>
      <c r="N538" s="152">
        <f t="shared" si="70"/>
        <v>0</v>
      </c>
      <c r="O538" s="153">
        <f t="shared" si="71"/>
        <v>0</v>
      </c>
    </row>
    <row r="539" spans="1:15" s="132" customFormat="1" ht="39.950000000000003" customHeight="1">
      <c r="A539" s="102"/>
      <c r="B539" s="105"/>
      <c r="C539" s="105"/>
      <c r="D539" s="105"/>
      <c r="E539" s="107"/>
      <c r="F539" s="111"/>
      <c r="G539" s="109"/>
      <c r="H539" s="118">
        <f t="shared" si="66"/>
        <v>0</v>
      </c>
      <c r="I539" s="119"/>
      <c r="J539" s="113">
        <f t="shared" si="67"/>
        <v>0</v>
      </c>
      <c r="K539" s="120"/>
      <c r="L539" s="113">
        <f t="shared" si="68"/>
        <v>0</v>
      </c>
      <c r="M539" s="121">
        <f t="shared" si="69"/>
        <v>0</v>
      </c>
      <c r="N539" s="152">
        <f t="shared" si="70"/>
        <v>0</v>
      </c>
      <c r="O539" s="153">
        <f t="shared" si="71"/>
        <v>0</v>
      </c>
    </row>
    <row r="540" spans="1:15" s="132" customFormat="1" ht="39.950000000000003" customHeight="1">
      <c r="A540" s="102"/>
      <c r="B540" s="105"/>
      <c r="C540" s="105"/>
      <c r="D540" s="105"/>
      <c r="E540" s="107"/>
      <c r="F540" s="111"/>
      <c r="G540" s="109"/>
      <c r="H540" s="118">
        <f t="shared" si="66"/>
        <v>0</v>
      </c>
      <c r="I540" s="119"/>
      <c r="J540" s="113">
        <f t="shared" si="67"/>
        <v>0</v>
      </c>
      <c r="K540" s="120"/>
      <c r="L540" s="113">
        <f t="shared" si="68"/>
        <v>0</v>
      </c>
      <c r="M540" s="121">
        <f t="shared" si="69"/>
        <v>0</v>
      </c>
      <c r="N540" s="152">
        <f t="shared" si="70"/>
        <v>0</v>
      </c>
      <c r="O540" s="153">
        <f t="shared" si="71"/>
        <v>0</v>
      </c>
    </row>
    <row r="541" spans="1:15" s="132" customFormat="1" ht="39.950000000000003" customHeight="1">
      <c r="A541" s="102"/>
      <c r="B541" s="105"/>
      <c r="C541" s="105"/>
      <c r="D541" s="105"/>
      <c r="E541" s="107"/>
      <c r="F541" s="111"/>
      <c r="G541" s="109"/>
      <c r="H541" s="118">
        <f t="shared" si="66"/>
        <v>0</v>
      </c>
      <c r="I541" s="119"/>
      <c r="J541" s="113">
        <f t="shared" si="67"/>
        <v>0</v>
      </c>
      <c r="K541" s="120"/>
      <c r="L541" s="113">
        <f t="shared" si="68"/>
        <v>0</v>
      </c>
      <c r="M541" s="121">
        <f t="shared" si="69"/>
        <v>0</v>
      </c>
      <c r="N541" s="152">
        <f t="shared" si="70"/>
        <v>0</v>
      </c>
      <c r="O541" s="153">
        <f t="shared" si="71"/>
        <v>0</v>
      </c>
    </row>
    <row r="542" spans="1:15" s="132" customFormat="1" ht="39.950000000000003" customHeight="1">
      <c r="A542" s="102"/>
      <c r="B542" s="105"/>
      <c r="C542" s="105"/>
      <c r="D542" s="105"/>
      <c r="E542" s="107"/>
      <c r="F542" s="111"/>
      <c r="G542" s="109"/>
      <c r="H542" s="118">
        <f t="shared" si="66"/>
        <v>0</v>
      </c>
      <c r="I542" s="119"/>
      <c r="J542" s="113">
        <f t="shared" si="67"/>
        <v>0</v>
      </c>
      <c r="K542" s="120"/>
      <c r="L542" s="113">
        <f t="shared" si="68"/>
        <v>0</v>
      </c>
      <c r="M542" s="121">
        <f t="shared" si="69"/>
        <v>0</v>
      </c>
      <c r="N542" s="152">
        <f t="shared" si="70"/>
        <v>0</v>
      </c>
      <c r="O542" s="153">
        <f t="shared" si="71"/>
        <v>0</v>
      </c>
    </row>
    <row r="543" spans="1:15" s="132" customFormat="1" ht="39.950000000000003" customHeight="1">
      <c r="A543" s="102"/>
      <c r="B543" s="105"/>
      <c r="C543" s="105"/>
      <c r="D543" s="105"/>
      <c r="E543" s="107"/>
      <c r="F543" s="111"/>
      <c r="G543" s="109"/>
      <c r="H543" s="118">
        <f t="shared" si="66"/>
        <v>0</v>
      </c>
      <c r="I543" s="119"/>
      <c r="J543" s="113">
        <f t="shared" si="67"/>
        <v>0</v>
      </c>
      <c r="K543" s="120"/>
      <c r="L543" s="113">
        <f t="shared" si="68"/>
        <v>0</v>
      </c>
      <c r="M543" s="121">
        <f t="shared" si="69"/>
        <v>0</v>
      </c>
      <c r="N543" s="152">
        <f t="shared" si="70"/>
        <v>0</v>
      </c>
      <c r="O543" s="153">
        <f t="shared" si="71"/>
        <v>0</v>
      </c>
    </row>
    <row r="544" spans="1:15" s="132" customFormat="1" ht="39.950000000000003" customHeight="1">
      <c r="A544" s="102"/>
      <c r="B544" s="105"/>
      <c r="C544" s="105"/>
      <c r="D544" s="105"/>
      <c r="E544" s="107"/>
      <c r="F544" s="111"/>
      <c r="G544" s="109"/>
      <c r="H544" s="118">
        <f t="shared" si="66"/>
        <v>0</v>
      </c>
      <c r="I544" s="119"/>
      <c r="J544" s="113">
        <f t="shared" si="67"/>
        <v>0</v>
      </c>
      <c r="K544" s="120"/>
      <c r="L544" s="113">
        <f t="shared" si="68"/>
        <v>0</v>
      </c>
      <c r="M544" s="121">
        <f t="shared" si="69"/>
        <v>0</v>
      </c>
      <c r="N544" s="152">
        <f t="shared" si="70"/>
        <v>0</v>
      </c>
      <c r="O544" s="153">
        <f t="shared" si="71"/>
        <v>0</v>
      </c>
    </row>
    <row r="545" spans="1:15" s="132" customFormat="1" ht="39.950000000000003" customHeight="1">
      <c r="A545" s="102"/>
      <c r="B545" s="105"/>
      <c r="C545" s="105"/>
      <c r="D545" s="105"/>
      <c r="E545" s="107"/>
      <c r="F545" s="111"/>
      <c r="G545" s="109"/>
      <c r="H545" s="118">
        <f t="shared" si="66"/>
        <v>0</v>
      </c>
      <c r="I545" s="119"/>
      <c r="J545" s="113">
        <f t="shared" si="67"/>
        <v>0</v>
      </c>
      <c r="K545" s="120"/>
      <c r="L545" s="113">
        <f t="shared" si="68"/>
        <v>0</v>
      </c>
      <c r="M545" s="121">
        <f t="shared" si="69"/>
        <v>0</v>
      </c>
      <c r="N545" s="152">
        <f t="shared" si="70"/>
        <v>0</v>
      </c>
      <c r="O545" s="153">
        <f t="shared" si="71"/>
        <v>0</v>
      </c>
    </row>
    <row r="546" spans="1:15" s="132" customFormat="1" ht="39.950000000000003" customHeight="1">
      <c r="A546" s="102"/>
      <c r="B546" s="105"/>
      <c r="C546" s="105"/>
      <c r="D546" s="105"/>
      <c r="E546" s="107"/>
      <c r="F546" s="111"/>
      <c r="G546" s="109"/>
      <c r="H546" s="118">
        <f t="shared" si="66"/>
        <v>0</v>
      </c>
      <c r="I546" s="119"/>
      <c r="J546" s="113">
        <f t="shared" si="67"/>
        <v>0</v>
      </c>
      <c r="K546" s="120"/>
      <c r="L546" s="113">
        <f t="shared" si="68"/>
        <v>0</v>
      </c>
      <c r="M546" s="121">
        <f t="shared" si="69"/>
        <v>0</v>
      </c>
      <c r="N546" s="152">
        <f t="shared" si="70"/>
        <v>0</v>
      </c>
      <c r="O546" s="153">
        <f t="shared" si="71"/>
        <v>0</v>
      </c>
    </row>
    <row r="547" spans="1:15" s="132" customFormat="1" ht="39.950000000000003" customHeight="1">
      <c r="A547" s="102"/>
      <c r="B547" s="105"/>
      <c r="C547" s="105"/>
      <c r="D547" s="105"/>
      <c r="E547" s="107"/>
      <c r="F547" s="111"/>
      <c r="G547" s="109"/>
      <c r="H547" s="118">
        <f t="shared" si="66"/>
        <v>0</v>
      </c>
      <c r="I547" s="119"/>
      <c r="J547" s="113">
        <f t="shared" si="67"/>
        <v>0</v>
      </c>
      <c r="K547" s="120"/>
      <c r="L547" s="113">
        <f t="shared" si="68"/>
        <v>0</v>
      </c>
      <c r="M547" s="121">
        <f t="shared" si="69"/>
        <v>0</v>
      </c>
      <c r="N547" s="152">
        <f t="shared" si="70"/>
        <v>0</v>
      </c>
      <c r="O547" s="153">
        <f t="shared" si="71"/>
        <v>0</v>
      </c>
    </row>
    <row r="548" spans="1:15" s="132" customFormat="1" ht="39.950000000000003" customHeight="1">
      <c r="A548" s="102"/>
      <c r="B548" s="105"/>
      <c r="C548" s="105"/>
      <c r="D548" s="105"/>
      <c r="E548" s="107"/>
      <c r="F548" s="111"/>
      <c r="G548" s="109"/>
      <c r="H548" s="118">
        <f t="shared" si="66"/>
        <v>0</v>
      </c>
      <c r="I548" s="119"/>
      <c r="J548" s="113">
        <f t="shared" si="67"/>
        <v>0</v>
      </c>
      <c r="K548" s="120"/>
      <c r="L548" s="113">
        <f t="shared" si="68"/>
        <v>0</v>
      </c>
      <c r="M548" s="121">
        <f t="shared" si="69"/>
        <v>0</v>
      </c>
      <c r="N548" s="152">
        <f t="shared" si="70"/>
        <v>0</v>
      </c>
      <c r="O548" s="153">
        <f t="shared" si="71"/>
        <v>0</v>
      </c>
    </row>
    <row r="549" spans="1:15" s="132" customFormat="1" ht="39.950000000000003" customHeight="1">
      <c r="A549" s="102"/>
      <c r="B549" s="105"/>
      <c r="C549" s="105"/>
      <c r="D549" s="105"/>
      <c r="E549" s="107"/>
      <c r="F549" s="111"/>
      <c r="G549" s="109"/>
      <c r="H549" s="118">
        <f t="shared" si="66"/>
        <v>0</v>
      </c>
      <c r="I549" s="119"/>
      <c r="J549" s="113">
        <f t="shared" si="67"/>
        <v>0</v>
      </c>
      <c r="K549" s="120"/>
      <c r="L549" s="113">
        <f t="shared" si="68"/>
        <v>0</v>
      </c>
      <c r="M549" s="121">
        <f t="shared" si="69"/>
        <v>0</v>
      </c>
      <c r="N549" s="152">
        <f t="shared" si="70"/>
        <v>0</v>
      </c>
      <c r="O549" s="153">
        <f t="shared" si="71"/>
        <v>0</v>
      </c>
    </row>
    <row r="550" spans="1:15" s="132" customFormat="1" ht="39.950000000000003" customHeight="1">
      <c r="A550" s="102"/>
      <c r="B550" s="105"/>
      <c r="C550" s="105"/>
      <c r="D550" s="105"/>
      <c r="E550" s="107"/>
      <c r="F550" s="111"/>
      <c r="G550" s="109"/>
      <c r="H550" s="118">
        <f t="shared" si="66"/>
        <v>0</v>
      </c>
      <c r="I550" s="119"/>
      <c r="J550" s="113">
        <f t="shared" si="67"/>
        <v>0</v>
      </c>
      <c r="K550" s="120"/>
      <c r="L550" s="113">
        <f t="shared" si="68"/>
        <v>0</v>
      </c>
      <c r="M550" s="121">
        <f t="shared" si="69"/>
        <v>0</v>
      </c>
      <c r="N550" s="152">
        <f t="shared" si="70"/>
        <v>0</v>
      </c>
      <c r="O550" s="153">
        <f t="shared" si="71"/>
        <v>0</v>
      </c>
    </row>
    <row r="551" spans="1:15" s="132" customFormat="1" ht="39.950000000000003" customHeight="1">
      <c r="A551" s="102"/>
      <c r="B551" s="105"/>
      <c r="C551" s="105"/>
      <c r="D551" s="105"/>
      <c r="E551" s="107"/>
      <c r="F551" s="111"/>
      <c r="G551" s="109"/>
      <c r="H551" s="118">
        <f t="shared" si="66"/>
        <v>0</v>
      </c>
      <c r="I551" s="119"/>
      <c r="J551" s="113">
        <f t="shared" si="67"/>
        <v>0</v>
      </c>
      <c r="K551" s="120"/>
      <c r="L551" s="113">
        <f t="shared" si="68"/>
        <v>0</v>
      </c>
      <c r="M551" s="121">
        <f t="shared" si="69"/>
        <v>0</v>
      </c>
      <c r="N551" s="152">
        <f t="shared" si="70"/>
        <v>0</v>
      </c>
      <c r="O551" s="153">
        <f t="shared" si="71"/>
        <v>0</v>
      </c>
    </row>
    <row r="552" spans="1:15" s="132" customFormat="1" ht="39.950000000000003" customHeight="1">
      <c r="A552" s="102"/>
      <c r="B552" s="105"/>
      <c r="C552" s="105"/>
      <c r="D552" s="105"/>
      <c r="E552" s="107"/>
      <c r="F552" s="111"/>
      <c r="G552" s="109"/>
      <c r="H552" s="118">
        <f t="shared" si="66"/>
        <v>0</v>
      </c>
      <c r="I552" s="119"/>
      <c r="J552" s="113">
        <f t="shared" si="67"/>
        <v>0</v>
      </c>
      <c r="K552" s="120"/>
      <c r="L552" s="113">
        <f t="shared" si="68"/>
        <v>0</v>
      </c>
      <c r="M552" s="121">
        <f t="shared" si="69"/>
        <v>0</v>
      </c>
      <c r="N552" s="152">
        <f t="shared" si="70"/>
        <v>0</v>
      </c>
      <c r="O552" s="153">
        <f t="shared" si="71"/>
        <v>0</v>
      </c>
    </row>
    <row r="553" spans="1:15" s="132" customFormat="1" ht="39.950000000000003" customHeight="1">
      <c r="A553" s="102"/>
      <c r="B553" s="105"/>
      <c r="C553" s="105"/>
      <c r="D553" s="105"/>
      <c r="E553" s="107"/>
      <c r="F553" s="111"/>
      <c r="G553" s="109"/>
      <c r="H553" s="118">
        <f t="shared" si="66"/>
        <v>0</v>
      </c>
      <c r="I553" s="119"/>
      <c r="J553" s="113">
        <f t="shared" si="67"/>
        <v>0</v>
      </c>
      <c r="K553" s="120"/>
      <c r="L553" s="113">
        <f t="shared" si="68"/>
        <v>0</v>
      </c>
      <c r="M553" s="121">
        <f t="shared" si="69"/>
        <v>0</v>
      </c>
      <c r="N553" s="152">
        <f t="shared" si="70"/>
        <v>0</v>
      </c>
      <c r="O553" s="153">
        <f t="shared" si="71"/>
        <v>0</v>
      </c>
    </row>
    <row r="554" spans="1:15" s="132" customFormat="1" ht="39.950000000000003" customHeight="1">
      <c r="A554" s="102"/>
      <c r="B554" s="105"/>
      <c r="C554" s="105"/>
      <c r="D554" s="105"/>
      <c r="E554" s="107"/>
      <c r="F554" s="111"/>
      <c r="G554" s="109"/>
      <c r="H554" s="118">
        <f t="shared" si="66"/>
        <v>0</v>
      </c>
      <c r="I554" s="119"/>
      <c r="J554" s="113">
        <f t="shared" si="67"/>
        <v>0</v>
      </c>
      <c r="K554" s="120"/>
      <c r="L554" s="113">
        <f t="shared" si="68"/>
        <v>0</v>
      </c>
      <c r="M554" s="121">
        <f t="shared" si="69"/>
        <v>0</v>
      </c>
      <c r="N554" s="152">
        <f t="shared" si="70"/>
        <v>0</v>
      </c>
      <c r="O554" s="153">
        <f t="shared" si="71"/>
        <v>0</v>
      </c>
    </row>
    <row r="555" spans="1:15" s="132" customFormat="1" ht="39.950000000000003" customHeight="1">
      <c r="A555" s="102"/>
      <c r="B555" s="105"/>
      <c r="C555" s="105"/>
      <c r="D555" s="105"/>
      <c r="E555" s="107"/>
      <c r="F555" s="111"/>
      <c r="G555" s="109"/>
      <c r="H555" s="118">
        <f t="shared" si="66"/>
        <v>0</v>
      </c>
      <c r="I555" s="119"/>
      <c r="J555" s="113">
        <f t="shared" si="67"/>
        <v>0</v>
      </c>
      <c r="K555" s="120"/>
      <c r="L555" s="113">
        <f t="shared" si="68"/>
        <v>0</v>
      </c>
      <c r="M555" s="121">
        <f t="shared" si="69"/>
        <v>0</v>
      </c>
      <c r="N555" s="152">
        <f t="shared" si="70"/>
        <v>0</v>
      </c>
      <c r="O555" s="153">
        <f t="shared" si="71"/>
        <v>0</v>
      </c>
    </row>
    <row r="556" spans="1:15" s="132" customFormat="1" ht="39.950000000000003" customHeight="1">
      <c r="A556" s="102"/>
      <c r="B556" s="105"/>
      <c r="C556" s="105"/>
      <c r="D556" s="105"/>
      <c r="E556" s="107"/>
      <c r="F556" s="111"/>
      <c r="G556" s="109"/>
      <c r="H556" s="118">
        <f t="shared" si="66"/>
        <v>0</v>
      </c>
      <c r="I556" s="119"/>
      <c r="J556" s="113">
        <f t="shared" si="67"/>
        <v>0</v>
      </c>
      <c r="K556" s="120"/>
      <c r="L556" s="113">
        <f t="shared" si="68"/>
        <v>0</v>
      </c>
      <c r="M556" s="121">
        <f t="shared" si="69"/>
        <v>0</v>
      </c>
      <c r="N556" s="152">
        <f t="shared" si="70"/>
        <v>0</v>
      </c>
      <c r="O556" s="153">
        <f t="shared" si="71"/>
        <v>0</v>
      </c>
    </row>
    <row r="557" spans="1:15" s="132" customFormat="1" ht="39.950000000000003" customHeight="1">
      <c r="A557" s="102"/>
      <c r="B557" s="105"/>
      <c r="C557" s="105"/>
      <c r="D557" s="105"/>
      <c r="E557" s="107"/>
      <c r="F557" s="111"/>
      <c r="G557" s="109"/>
      <c r="H557" s="118">
        <f t="shared" si="66"/>
        <v>0</v>
      </c>
      <c r="I557" s="119"/>
      <c r="J557" s="113">
        <f t="shared" si="67"/>
        <v>0</v>
      </c>
      <c r="K557" s="120"/>
      <c r="L557" s="113">
        <f t="shared" si="68"/>
        <v>0</v>
      </c>
      <c r="M557" s="121">
        <f t="shared" si="69"/>
        <v>0</v>
      </c>
      <c r="N557" s="152">
        <f t="shared" si="70"/>
        <v>0</v>
      </c>
      <c r="O557" s="153">
        <f t="shared" si="71"/>
        <v>0</v>
      </c>
    </row>
    <row r="558" spans="1:15" s="132" customFormat="1" ht="39.950000000000003" customHeight="1">
      <c r="A558" s="102"/>
      <c r="B558" s="105"/>
      <c r="C558" s="105"/>
      <c r="D558" s="105"/>
      <c r="E558" s="107"/>
      <c r="F558" s="111"/>
      <c r="G558" s="109"/>
      <c r="H558" s="118">
        <f t="shared" si="66"/>
        <v>0</v>
      </c>
      <c r="I558" s="119"/>
      <c r="J558" s="113">
        <f t="shared" si="67"/>
        <v>0</v>
      </c>
      <c r="K558" s="120"/>
      <c r="L558" s="113">
        <f t="shared" si="68"/>
        <v>0</v>
      </c>
      <c r="M558" s="121">
        <f t="shared" si="69"/>
        <v>0</v>
      </c>
      <c r="N558" s="152">
        <f t="shared" si="70"/>
        <v>0</v>
      </c>
      <c r="O558" s="153">
        <f t="shared" si="71"/>
        <v>0</v>
      </c>
    </row>
    <row r="559" spans="1:15" s="132" customFormat="1" ht="39.950000000000003" customHeight="1">
      <c r="A559" s="102"/>
      <c r="B559" s="105"/>
      <c r="C559" s="105"/>
      <c r="D559" s="105"/>
      <c r="E559" s="107"/>
      <c r="F559" s="111"/>
      <c r="G559" s="109"/>
      <c r="H559" s="118">
        <f t="shared" si="66"/>
        <v>0</v>
      </c>
      <c r="I559" s="119"/>
      <c r="J559" s="113">
        <f t="shared" si="67"/>
        <v>0</v>
      </c>
      <c r="K559" s="120"/>
      <c r="L559" s="113">
        <f t="shared" si="68"/>
        <v>0</v>
      </c>
      <c r="M559" s="121">
        <f t="shared" si="69"/>
        <v>0</v>
      </c>
      <c r="N559" s="152">
        <f t="shared" si="70"/>
        <v>0</v>
      </c>
      <c r="O559" s="153">
        <f t="shared" si="71"/>
        <v>0</v>
      </c>
    </row>
    <row r="560" spans="1:15" s="132" customFormat="1" ht="39.950000000000003" customHeight="1">
      <c r="A560" s="102"/>
      <c r="B560" s="105"/>
      <c r="C560" s="105"/>
      <c r="D560" s="105"/>
      <c r="E560" s="107"/>
      <c r="F560" s="111"/>
      <c r="G560" s="109"/>
      <c r="H560" s="118">
        <f t="shared" si="66"/>
        <v>0</v>
      </c>
      <c r="I560" s="119"/>
      <c r="J560" s="113">
        <f t="shared" si="67"/>
        <v>0</v>
      </c>
      <c r="K560" s="120"/>
      <c r="L560" s="113">
        <f t="shared" si="68"/>
        <v>0</v>
      </c>
      <c r="M560" s="121">
        <f t="shared" si="69"/>
        <v>0</v>
      </c>
      <c r="N560" s="152">
        <f t="shared" si="70"/>
        <v>0</v>
      </c>
      <c r="O560" s="153">
        <f t="shared" si="71"/>
        <v>0</v>
      </c>
    </row>
    <row r="561" spans="1:15" s="132" customFormat="1" ht="39.950000000000003" customHeight="1">
      <c r="A561" s="102"/>
      <c r="B561" s="105"/>
      <c r="C561" s="105"/>
      <c r="D561" s="105"/>
      <c r="E561" s="107"/>
      <c r="F561" s="111"/>
      <c r="G561" s="109"/>
      <c r="H561" s="118">
        <f t="shared" si="66"/>
        <v>0</v>
      </c>
      <c r="I561" s="119"/>
      <c r="J561" s="113">
        <f t="shared" si="67"/>
        <v>0</v>
      </c>
      <c r="K561" s="120"/>
      <c r="L561" s="113">
        <f t="shared" si="68"/>
        <v>0</v>
      </c>
      <c r="M561" s="121">
        <f t="shared" si="69"/>
        <v>0</v>
      </c>
      <c r="N561" s="152">
        <f t="shared" si="70"/>
        <v>0</v>
      </c>
      <c r="O561" s="153">
        <f t="shared" si="71"/>
        <v>0</v>
      </c>
    </row>
    <row r="562" spans="1:15" s="132" customFormat="1" ht="39.950000000000003" customHeight="1">
      <c r="A562" s="102"/>
      <c r="B562" s="105"/>
      <c r="C562" s="105"/>
      <c r="D562" s="105"/>
      <c r="E562" s="107"/>
      <c r="F562" s="111"/>
      <c r="G562" s="109"/>
      <c r="H562" s="118">
        <f t="shared" si="66"/>
        <v>0</v>
      </c>
      <c r="I562" s="119"/>
      <c r="J562" s="113">
        <f t="shared" si="67"/>
        <v>0</v>
      </c>
      <c r="K562" s="120"/>
      <c r="L562" s="113">
        <f t="shared" si="68"/>
        <v>0</v>
      </c>
      <c r="M562" s="121">
        <f t="shared" si="69"/>
        <v>0</v>
      </c>
      <c r="N562" s="152">
        <f t="shared" si="70"/>
        <v>0</v>
      </c>
      <c r="O562" s="153">
        <f t="shared" si="71"/>
        <v>0</v>
      </c>
    </row>
    <row r="563" spans="1:15" s="132" customFormat="1" ht="39.950000000000003" customHeight="1">
      <c r="A563" s="102"/>
      <c r="B563" s="105"/>
      <c r="C563" s="105"/>
      <c r="D563" s="105"/>
      <c r="E563" s="107"/>
      <c r="F563" s="111"/>
      <c r="G563" s="109"/>
      <c r="H563" s="118">
        <f t="shared" si="66"/>
        <v>0</v>
      </c>
      <c r="I563" s="119"/>
      <c r="J563" s="113">
        <f t="shared" si="67"/>
        <v>0</v>
      </c>
      <c r="K563" s="120"/>
      <c r="L563" s="113">
        <f t="shared" si="68"/>
        <v>0</v>
      </c>
      <c r="M563" s="121">
        <f t="shared" si="69"/>
        <v>0</v>
      </c>
      <c r="N563" s="152">
        <f t="shared" si="70"/>
        <v>0</v>
      </c>
      <c r="O563" s="153">
        <f t="shared" si="71"/>
        <v>0</v>
      </c>
    </row>
    <row r="564" spans="1:15" s="132" customFormat="1" ht="39.950000000000003" customHeight="1">
      <c r="A564" s="102"/>
      <c r="B564" s="105"/>
      <c r="C564" s="105"/>
      <c r="D564" s="105"/>
      <c r="E564" s="107"/>
      <c r="F564" s="111"/>
      <c r="G564" s="109"/>
      <c r="H564" s="118">
        <f t="shared" si="66"/>
        <v>0</v>
      </c>
      <c r="I564" s="119"/>
      <c r="J564" s="113">
        <f t="shared" si="67"/>
        <v>0</v>
      </c>
      <c r="K564" s="120"/>
      <c r="L564" s="113">
        <f t="shared" si="68"/>
        <v>0</v>
      </c>
      <c r="M564" s="121">
        <f t="shared" si="69"/>
        <v>0</v>
      </c>
      <c r="N564" s="152">
        <f t="shared" si="70"/>
        <v>0</v>
      </c>
      <c r="O564" s="153">
        <f t="shared" si="71"/>
        <v>0</v>
      </c>
    </row>
    <row r="565" spans="1:15" s="132" customFormat="1" ht="39.950000000000003" customHeight="1">
      <c r="A565" s="102"/>
      <c r="B565" s="105"/>
      <c r="C565" s="105"/>
      <c r="D565" s="105"/>
      <c r="E565" s="107"/>
      <c r="F565" s="111"/>
      <c r="G565" s="109"/>
      <c r="H565" s="118">
        <f t="shared" si="66"/>
        <v>0</v>
      </c>
      <c r="I565" s="119"/>
      <c r="J565" s="113">
        <f t="shared" si="67"/>
        <v>0</v>
      </c>
      <c r="K565" s="120"/>
      <c r="L565" s="113">
        <f t="shared" si="68"/>
        <v>0</v>
      </c>
      <c r="M565" s="121">
        <f t="shared" si="69"/>
        <v>0</v>
      </c>
      <c r="N565" s="152">
        <f t="shared" si="70"/>
        <v>0</v>
      </c>
      <c r="O565" s="153">
        <f t="shared" si="71"/>
        <v>0</v>
      </c>
    </row>
    <row r="566" spans="1:15" s="132" customFormat="1" ht="39.950000000000003" customHeight="1">
      <c r="A566" s="102"/>
      <c r="B566" s="105"/>
      <c r="C566" s="105"/>
      <c r="D566" s="105"/>
      <c r="E566" s="107"/>
      <c r="F566" s="111"/>
      <c r="G566" s="109"/>
      <c r="H566" s="118">
        <f t="shared" si="66"/>
        <v>0</v>
      </c>
      <c r="I566" s="119"/>
      <c r="J566" s="113">
        <f t="shared" si="67"/>
        <v>0</v>
      </c>
      <c r="K566" s="120"/>
      <c r="L566" s="113">
        <f t="shared" si="68"/>
        <v>0</v>
      </c>
      <c r="M566" s="121">
        <f t="shared" si="69"/>
        <v>0</v>
      </c>
      <c r="N566" s="152">
        <f t="shared" si="70"/>
        <v>0</v>
      </c>
      <c r="O566" s="153">
        <f t="shared" si="71"/>
        <v>0</v>
      </c>
    </row>
    <row r="567" spans="1:15" s="132" customFormat="1" ht="39.950000000000003" customHeight="1">
      <c r="A567" s="102"/>
      <c r="B567" s="105"/>
      <c r="C567" s="105"/>
      <c r="D567" s="105"/>
      <c r="E567" s="107"/>
      <c r="F567" s="111"/>
      <c r="G567" s="109"/>
      <c r="H567" s="118">
        <f t="shared" si="66"/>
        <v>0</v>
      </c>
      <c r="I567" s="119"/>
      <c r="J567" s="113">
        <f t="shared" si="67"/>
        <v>0</v>
      </c>
      <c r="K567" s="120"/>
      <c r="L567" s="113">
        <f t="shared" si="68"/>
        <v>0</v>
      </c>
      <c r="M567" s="121">
        <f t="shared" si="69"/>
        <v>0</v>
      </c>
      <c r="N567" s="152">
        <f t="shared" si="70"/>
        <v>0</v>
      </c>
      <c r="O567" s="153">
        <f t="shared" si="71"/>
        <v>0</v>
      </c>
    </row>
    <row r="568" spans="1:15" s="132" customFormat="1" ht="39.950000000000003" customHeight="1">
      <c r="A568" s="102"/>
      <c r="B568" s="105"/>
      <c r="C568" s="105"/>
      <c r="D568" s="105"/>
      <c r="E568" s="107"/>
      <c r="F568" s="111"/>
      <c r="G568" s="109"/>
      <c r="H568" s="118">
        <f t="shared" si="66"/>
        <v>0</v>
      </c>
      <c r="I568" s="119"/>
      <c r="J568" s="113">
        <f t="shared" si="67"/>
        <v>0</v>
      </c>
      <c r="K568" s="120"/>
      <c r="L568" s="113">
        <f t="shared" si="68"/>
        <v>0</v>
      </c>
      <c r="M568" s="121">
        <f t="shared" si="69"/>
        <v>0</v>
      </c>
      <c r="N568" s="152">
        <f t="shared" si="70"/>
        <v>0</v>
      </c>
      <c r="O568" s="153">
        <f t="shared" si="71"/>
        <v>0</v>
      </c>
    </row>
    <row r="569" spans="1:15" s="132" customFormat="1" ht="39.950000000000003" customHeight="1">
      <c r="A569" s="102"/>
      <c r="B569" s="105"/>
      <c r="C569" s="105"/>
      <c r="D569" s="105"/>
      <c r="E569" s="107"/>
      <c r="F569" s="111"/>
      <c r="G569" s="109"/>
      <c r="H569" s="118">
        <f t="shared" si="66"/>
        <v>0</v>
      </c>
      <c r="I569" s="119"/>
      <c r="J569" s="113">
        <f t="shared" si="67"/>
        <v>0</v>
      </c>
      <c r="K569" s="120"/>
      <c r="L569" s="113">
        <f t="shared" si="68"/>
        <v>0</v>
      </c>
      <c r="M569" s="121">
        <f t="shared" si="69"/>
        <v>0</v>
      </c>
      <c r="N569" s="152">
        <f t="shared" si="70"/>
        <v>0</v>
      </c>
      <c r="O569" s="153">
        <f t="shared" si="71"/>
        <v>0</v>
      </c>
    </row>
    <row r="570" spans="1:15" s="132" customFormat="1" ht="39.950000000000003" customHeight="1">
      <c r="A570" s="102"/>
      <c r="B570" s="105"/>
      <c r="C570" s="105"/>
      <c r="D570" s="105"/>
      <c r="E570" s="107"/>
      <c r="F570" s="111"/>
      <c r="G570" s="109"/>
      <c r="H570" s="118">
        <f t="shared" si="66"/>
        <v>0</v>
      </c>
      <c r="I570" s="119"/>
      <c r="J570" s="113">
        <f t="shared" si="67"/>
        <v>0</v>
      </c>
      <c r="K570" s="120"/>
      <c r="L570" s="113">
        <f t="shared" si="68"/>
        <v>0</v>
      </c>
      <c r="M570" s="121">
        <f t="shared" si="69"/>
        <v>0</v>
      </c>
      <c r="N570" s="152">
        <f t="shared" si="70"/>
        <v>0</v>
      </c>
      <c r="O570" s="153">
        <f t="shared" si="71"/>
        <v>0</v>
      </c>
    </row>
    <row r="571" spans="1:15" s="132" customFormat="1" ht="39.950000000000003" customHeight="1">
      <c r="A571" s="102"/>
      <c r="B571" s="105"/>
      <c r="C571" s="105"/>
      <c r="D571" s="105"/>
      <c r="E571" s="107"/>
      <c r="F571" s="111"/>
      <c r="G571" s="109"/>
      <c r="H571" s="118">
        <f t="shared" si="66"/>
        <v>0</v>
      </c>
      <c r="I571" s="119"/>
      <c r="J571" s="113">
        <f t="shared" si="67"/>
        <v>0</v>
      </c>
      <c r="K571" s="120"/>
      <c r="L571" s="113">
        <f t="shared" si="68"/>
        <v>0</v>
      </c>
      <c r="M571" s="121">
        <f t="shared" si="69"/>
        <v>0</v>
      </c>
      <c r="N571" s="152">
        <f t="shared" si="70"/>
        <v>0</v>
      </c>
      <c r="O571" s="153">
        <f t="shared" si="71"/>
        <v>0</v>
      </c>
    </row>
    <row r="572" spans="1:15" s="132" customFormat="1" ht="39.950000000000003" customHeight="1">
      <c r="A572" s="102"/>
      <c r="B572" s="105"/>
      <c r="C572" s="105"/>
      <c r="D572" s="105"/>
      <c r="E572" s="107"/>
      <c r="F572" s="111"/>
      <c r="G572" s="109"/>
      <c r="H572" s="118">
        <f t="shared" si="66"/>
        <v>0</v>
      </c>
      <c r="I572" s="119"/>
      <c r="J572" s="113">
        <f t="shared" si="67"/>
        <v>0</v>
      </c>
      <c r="K572" s="120"/>
      <c r="L572" s="113">
        <f t="shared" si="68"/>
        <v>0</v>
      </c>
      <c r="M572" s="121">
        <f t="shared" si="69"/>
        <v>0</v>
      </c>
      <c r="N572" s="152">
        <f t="shared" si="70"/>
        <v>0</v>
      </c>
      <c r="O572" s="153">
        <f t="shared" si="71"/>
        <v>0</v>
      </c>
    </row>
    <row r="573" spans="1:15" s="132" customFormat="1" ht="39.950000000000003" customHeight="1">
      <c r="A573" s="102"/>
      <c r="B573" s="105"/>
      <c r="C573" s="105"/>
      <c r="D573" s="105"/>
      <c r="E573" s="107"/>
      <c r="F573" s="111"/>
      <c r="G573" s="109"/>
      <c r="H573" s="118">
        <f t="shared" si="66"/>
        <v>0</v>
      </c>
      <c r="I573" s="119"/>
      <c r="J573" s="113">
        <f t="shared" si="67"/>
        <v>0</v>
      </c>
      <c r="K573" s="120"/>
      <c r="L573" s="113">
        <f t="shared" si="68"/>
        <v>0</v>
      </c>
      <c r="M573" s="121">
        <f t="shared" si="69"/>
        <v>0</v>
      </c>
      <c r="N573" s="152">
        <f t="shared" si="70"/>
        <v>0</v>
      </c>
      <c r="O573" s="153">
        <f t="shared" si="71"/>
        <v>0</v>
      </c>
    </row>
    <row r="574" spans="1:15" s="132" customFormat="1" ht="39.950000000000003" customHeight="1">
      <c r="A574" s="102"/>
      <c r="B574" s="105"/>
      <c r="C574" s="105"/>
      <c r="D574" s="105"/>
      <c r="E574" s="107"/>
      <c r="F574" s="111"/>
      <c r="G574" s="109"/>
      <c r="H574" s="118">
        <f t="shared" si="66"/>
        <v>0</v>
      </c>
      <c r="I574" s="119"/>
      <c r="J574" s="113">
        <f t="shared" si="67"/>
        <v>0</v>
      </c>
      <c r="K574" s="120"/>
      <c r="L574" s="113">
        <f t="shared" si="68"/>
        <v>0</v>
      </c>
      <c r="M574" s="121">
        <f t="shared" si="69"/>
        <v>0</v>
      </c>
      <c r="N574" s="152">
        <f t="shared" si="70"/>
        <v>0</v>
      </c>
      <c r="O574" s="153">
        <f t="shared" si="71"/>
        <v>0</v>
      </c>
    </row>
    <row r="575" spans="1:15" s="132" customFormat="1" ht="39.950000000000003" customHeight="1">
      <c r="A575" s="102"/>
      <c r="B575" s="105"/>
      <c r="C575" s="105"/>
      <c r="D575" s="105"/>
      <c r="E575" s="107"/>
      <c r="F575" s="111"/>
      <c r="G575" s="109"/>
      <c r="H575" s="118">
        <f t="shared" si="66"/>
        <v>0</v>
      </c>
      <c r="I575" s="119"/>
      <c r="J575" s="113">
        <f t="shared" si="67"/>
        <v>0</v>
      </c>
      <c r="K575" s="120"/>
      <c r="L575" s="113">
        <f t="shared" si="68"/>
        <v>0</v>
      </c>
      <c r="M575" s="121">
        <f t="shared" si="69"/>
        <v>0</v>
      </c>
      <c r="N575" s="152">
        <f t="shared" si="70"/>
        <v>0</v>
      </c>
      <c r="O575" s="153">
        <f t="shared" si="71"/>
        <v>0</v>
      </c>
    </row>
    <row r="576" spans="1:15" s="132" customFormat="1" ht="39.950000000000003" customHeight="1">
      <c r="A576" s="102"/>
      <c r="B576" s="105"/>
      <c r="C576" s="105"/>
      <c r="D576" s="105"/>
      <c r="E576" s="107"/>
      <c r="F576" s="111"/>
      <c r="G576" s="109"/>
      <c r="H576" s="118">
        <f t="shared" si="66"/>
        <v>0</v>
      </c>
      <c r="I576" s="119"/>
      <c r="J576" s="113">
        <f t="shared" si="67"/>
        <v>0</v>
      </c>
      <c r="K576" s="120"/>
      <c r="L576" s="113">
        <f t="shared" si="68"/>
        <v>0</v>
      </c>
      <c r="M576" s="121">
        <f t="shared" si="69"/>
        <v>0</v>
      </c>
      <c r="N576" s="152">
        <f t="shared" si="70"/>
        <v>0</v>
      </c>
      <c r="O576" s="153">
        <f t="shared" si="71"/>
        <v>0</v>
      </c>
    </row>
    <row r="577" spans="1:15" s="132" customFormat="1" ht="39.950000000000003" customHeight="1">
      <c r="A577" s="102"/>
      <c r="B577" s="105"/>
      <c r="C577" s="105"/>
      <c r="D577" s="105"/>
      <c r="E577" s="107"/>
      <c r="F577" s="111"/>
      <c r="G577" s="109"/>
      <c r="H577" s="118">
        <f t="shared" si="66"/>
        <v>0</v>
      </c>
      <c r="I577" s="119"/>
      <c r="J577" s="113">
        <f t="shared" si="67"/>
        <v>0</v>
      </c>
      <c r="K577" s="120"/>
      <c r="L577" s="113">
        <f t="shared" si="68"/>
        <v>0</v>
      </c>
      <c r="M577" s="121">
        <f t="shared" si="69"/>
        <v>0</v>
      </c>
      <c r="N577" s="152">
        <f t="shared" si="70"/>
        <v>0</v>
      </c>
      <c r="O577" s="153">
        <f t="shared" si="71"/>
        <v>0</v>
      </c>
    </row>
    <row r="578" spans="1:15" s="132" customFormat="1" ht="39.950000000000003" customHeight="1">
      <c r="A578" s="102"/>
      <c r="B578" s="105"/>
      <c r="C578" s="105"/>
      <c r="D578" s="105"/>
      <c r="E578" s="107"/>
      <c r="F578" s="111"/>
      <c r="G578" s="109"/>
      <c r="H578" s="118">
        <f t="shared" si="66"/>
        <v>0</v>
      </c>
      <c r="I578" s="119"/>
      <c r="J578" s="113">
        <f t="shared" si="67"/>
        <v>0</v>
      </c>
      <c r="K578" s="120"/>
      <c r="L578" s="113">
        <f t="shared" si="68"/>
        <v>0</v>
      </c>
      <c r="M578" s="121">
        <f t="shared" si="69"/>
        <v>0</v>
      </c>
      <c r="N578" s="152">
        <f t="shared" si="70"/>
        <v>0</v>
      </c>
      <c r="O578" s="153">
        <f t="shared" si="71"/>
        <v>0</v>
      </c>
    </row>
    <row r="579" spans="1:15" s="132" customFormat="1" ht="39.950000000000003" customHeight="1">
      <c r="A579" s="102"/>
      <c r="B579" s="105"/>
      <c r="C579" s="105"/>
      <c r="D579" s="105"/>
      <c r="E579" s="107"/>
      <c r="F579" s="111"/>
      <c r="G579" s="109"/>
      <c r="H579" s="118">
        <f t="shared" si="66"/>
        <v>0</v>
      </c>
      <c r="I579" s="119"/>
      <c r="J579" s="113">
        <f t="shared" si="67"/>
        <v>0</v>
      </c>
      <c r="K579" s="120"/>
      <c r="L579" s="113">
        <f t="shared" si="68"/>
        <v>0</v>
      </c>
      <c r="M579" s="121">
        <f t="shared" si="69"/>
        <v>0</v>
      </c>
      <c r="N579" s="152">
        <f t="shared" si="70"/>
        <v>0</v>
      </c>
      <c r="O579" s="153">
        <f t="shared" si="71"/>
        <v>0</v>
      </c>
    </row>
    <row r="580" spans="1:15" s="132" customFormat="1" ht="39.950000000000003" customHeight="1">
      <c r="A580" s="102"/>
      <c r="B580" s="105"/>
      <c r="C580" s="105"/>
      <c r="D580" s="105"/>
      <c r="E580" s="107"/>
      <c r="F580" s="111"/>
      <c r="G580" s="109"/>
      <c r="H580" s="118">
        <f t="shared" si="66"/>
        <v>0</v>
      </c>
      <c r="I580" s="119"/>
      <c r="J580" s="113">
        <f t="shared" si="67"/>
        <v>0</v>
      </c>
      <c r="K580" s="120"/>
      <c r="L580" s="113">
        <f t="shared" si="68"/>
        <v>0</v>
      </c>
      <c r="M580" s="121">
        <f t="shared" si="69"/>
        <v>0</v>
      </c>
      <c r="N580" s="152">
        <f t="shared" si="70"/>
        <v>0</v>
      </c>
      <c r="O580" s="153">
        <f t="shared" si="71"/>
        <v>0</v>
      </c>
    </row>
    <row r="581" spans="1:15" s="132" customFormat="1" ht="39.950000000000003" customHeight="1">
      <c r="A581" s="102"/>
      <c r="B581" s="105"/>
      <c r="C581" s="105"/>
      <c r="D581" s="105"/>
      <c r="E581" s="107"/>
      <c r="F581" s="111"/>
      <c r="G581" s="109"/>
      <c r="H581" s="118">
        <f t="shared" si="66"/>
        <v>0</v>
      </c>
      <c r="I581" s="119"/>
      <c r="J581" s="113">
        <f t="shared" si="67"/>
        <v>0</v>
      </c>
      <c r="K581" s="120"/>
      <c r="L581" s="113">
        <f t="shared" si="68"/>
        <v>0</v>
      </c>
      <c r="M581" s="121">
        <f t="shared" si="69"/>
        <v>0</v>
      </c>
      <c r="N581" s="152">
        <f t="shared" si="70"/>
        <v>0</v>
      </c>
      <c r="O581" s="153">
        <f t="shared" si="71"/>
        <v>0</v>
      </c>
    </row>
    <row r="582" spans="1:15" s="132" customFormat="1" ht="39.950000000000003" customHeight="1">
      <c r="A582" s="102"/>
      <c r="B582" s="105"/>
      <c r="C582" s="105"/>
      <c r="D582" s="105"/>
      <c r="E582" s="107"/>
      <c r="F582" s="111"/>
      <c r="G582" s="109"/>
      <c r="H582" s="118">
        <f t="shared" ref="H582:H645" si="72">ROUNDDOWN(F582*G582,0)</f>
        <v>0</v>
      </c>
      <c r="I582" s="119"/>
      <c r="J582" s="113">
        <f t="shared" ref="J582:J645" si="73">ROUNDDOWN(G582*I582,0)</f>
        <v>0</v>
      </c>
      <c r="K582" s="120"/>
      <c r="L582" s="113">
        <f t="shared" ref="L582:L645" si="74">ROUNDDOWN(G582*K582,0)</f>
        <v>0</v>
      </c>
      <c r="M582" s="121">
        <f t="shared" ref="M582:M645" si="75">I582+K582</f>
        <v>0</v>
      </c>
      <c r="N582" s="152">
        <f t="shared" ref="N582:N645" si="76">SUM(J582)+L582</f>
        <v>0</v>
      </c>
      <c r="O582" s="153">
        <f t="shared" ref="O582:O645" si="77">SUM(H582)-N582</f>
        <v>0</v>
      </c>
    </row>
    <row r="583" spans="1:15" s="132" customFormat="1" ht="39.950000000000003" customHeight="1">
      <c r="A583" s="102"/>
      <c r="B583" s="105"/>
      <c r="C583" s="105"/>
      <c r="D583" s="105"/>
      <c r="E583" s="107"/>
      <c r="F583" s="111"/>
      <c r="G583" s="109"/>
      <c r="H583" s="118">
        <f t="shared" si="72"/>
        <v>0</v>
      </c>
      <c r="I583" s="119"/>
      <c r="J583" s="113">
        <f t="shared" si="73"/>
        <v>0</v>
      </c>
      <c r="K583" s="120"/>
      <c r="L583" s="113">
        <f t="shared" si="74"/>
        <v>0</v>
      </c>
      <c r="M583" s="121">
        <f t="shared" si="75"/>
        <v>0</v>
      </c>
      <c r="N583" s="152">
        <f t="shared" si="76"/>
        <v>0</v>
      </c>
      <c r="O583" s="153">
        <f t="shared" si="77"/>
        <v>0</v>
      </c>
    </row>
    <row r="584" spans="1:15" s="132" customFormat="1" ht="39.950000000000003" customHeight="1">
      <c r="A584" s="102"/>
      <c r="B584" s="105"/>
      <c r="C584" s="105"/>
      <c r="D584" s="105"/>
      <c r="E584" s="107"/>
      <c r="F584" s="111"/>
      <c r="G584" s="109"/>
      <c r="H584" s="118">
        <f t="shared" si="72"/>
        <v>0</v>
      </c>
      <c r="I584" s="119"/>
      <c r="J584" s="113">
        <f t="shared" si="73"/>
        <v>0</v>
      </c>
      <c r="K584" s="120"/>
      <c r="L584" s="113">
        <f t="shared" si="74"/>
        <v>0</v>
      </c>
      <c r="M584" s="121">
        <f t="shared" si="75"/>
        <v>0</v>
      </c>
      <c r="N584" s="152">
        <f t="shared" si="76"/>
        <v>0</v>
      </c>
      <c r="O584" s="153">
        <f t="shared" si="77"/>
        <v>0</v>
      </c>
    </row>
    <row r="585" spans="1:15" s="132" customFormat="1" ht="39.950000000000003" customHeight="1">
      <c r="A585" s="102"/>
      <c r="B585" s="105"/>
      <c r="C585" s="105"/>
      <c r="D585" s="105"/>
      <c r="E585" s="107"/>
      <c r="F585" s="111"/>
      <c r="G585" s="109"/>
      <c r="H585" s="118">
        <f t="shared" si="72"/>
        <v>0</v>
      </c>
      <c r="I585" s="119"/>
      <c r="J585" s="113">
        <f t="shared" si="73"/>
        <v>0</v>
      </c>
      <c r="K585" s="120"/>
      <c r="L585" s="113">
        <f t="shared" si="74"/>
        <v>0</v>
      </c>
      <c r="M585" s="121">
        <f t="shared" si="75"/>
        <v>0</v>
      </c>
      <c r="N585" s="152">
        <f t="shared" si="76"/>
        <v>0</v>
      </c>
      <c r="O585" s="153">
        <f t="shared" si="77"/>
        <v>0</v>
      </c>
    </row>
    <row r="586" spans="1:15" s="132" customFormat="1" ht="39.950000000000003" customHeight="1">
      <c r="A586" s="102"/>
      <c r="B586" s="105"/>
      <c r="C586" s="105"/>
      <c r="D586" s="105"/>
      <c r="E586" s="107"/>
      <c r="F586" s="111"/>
      <c r="G586" s="109"/>
      <c r="H586" s="118">
        <f t="shared" si="72"/>
        <v>0</v>
      </c>
      <c r="I586" s="119"/>
      <c r="J586" s="113">
        <f t="shared" si="73"/>
        <v>0</v>
      </c>
      <c r="K586" s="120"/>
      <c r="L586" s="113">
        <f t="shared" si="74"/>
        <v>0</v>
      </c>
      <c r="M586" s="121">
        <f t="shared" si="75"/>
        <v>0</v>
      </c>
      <c r="N586" s="152">
        <f t="shared" si="76"/>
        <v>0</v>
      </c>
      <c r="O586" s="153">
        <f t="shared" si="77"/>
        <v>0</v>
      </c>
    </row>
    <row r="587" spans="1:15" s="132" customFormat="1" ht="39.950000000000003" customHeight="1">
      <c r="A587" s="102"/>
      <c r="B587" s="105"/>
      <c r="C587" s="105"/>
      <c r="D587" s="105"/>
      <c r="E587" s="107"/>
      <c r="F587" s="111"/>
      <c r="G587" s="109"/>
      <c r="H587" s="118">
        <f t="shared" si="72"/>
        <v>0</v>
      </c>
      <c r="I587" s="119"/>
      <c r="J587" s="113">
        <f t="shared" si="73"/>
        <v>0</v>
      </c>
      <c r="K587" s="120"/>
      <c r="L587" s="113">
        <f t="shared" si="74"/>
        <v>0</v>
      </c>
      <c r="M587" s="121">
        <f t="shared" si="75"/>
        <v>0</v>
      </c>
      <c r="N587" s="152">
        <f t="shared" si="76"/>
        <v>0</v>
      </c>
      <c r="O587" s="153">
        <f t="shared" si="77"/>
        <v>0</v>
      </c>
    </row>
    <row r="588" spans="1:15" s="132" customFormat="1" ht="39.950000000000003" customHeight="1">
      <c r="A588" s="102"/>
      <c r="B588" s="105"/>
      <c r="C588" s="105"/>
      <c r="D588" s="105"/>
      <c r="E588" s="107"/>
      <c r="F588" s="111"/>
      <c r="G588" s="109"/>
      <c r="H588" s="118">
        <f t="shared" si="72"/>
        <v>0</v>
      </c>
      <c r="I588" s="119"/>
      <c r="J588" s="113">
        <f t="shared" si="73"/>
        <v>0</v>
      </c>
      <c r="K588" s="120"/>
      <c r="L588" s="113">
        <f t="shared" si="74"/>
        <v>0</v>
      </c>
      <c r="M588" s="121">
        <f t="shared" si="75"/>
        <v>0</v>
      </c>
      <c r="N588" s="152">
        <f t="shared" si="76"/>
        <v>0</v>
      </c>
      <c r="O588" s="153">
        <f t="shared" si="77"/>
        <v>0</v>
      </c>
    </row>
    <row r="589" spans="1:15" s="132" customFormat="1" ht="39.950000000000003" customHeight="1">
      <c r="A589" s="102"/>
      <c r="B589" s="105"/>
      <c r="C589" s="105"/>
      <c r="D589" s="105"/>
      <c r="E589" s="107"/>
      <c r="F589" s="111"/>
      <c r="G589" s="109"/>
      <c r="H589" s="118">
        <f t="shared" si="72"/>
        <v>0</v>
      </c>
      <c r="I589" s="119"/>
      <c r="J589" s="113">
        <f t="shared" si="73"/>
        <v>0</v>
      </c>
      <c r="K589" s="120"/>
      <c r="L589" s="113">
        <f t="shared" si="74"/>
        <v>0</v>
      </c>
      <c r="M589" s="121">
        <f t="shared" si="75"/>
        <v>0</v>
      </c>
      <c r="N589" s="152">
        <f t="shared" si="76"/>
        <v>0</v>
      </c>
      <c r="O589" s="153">
        <f t="shared" si="77"/>
        <v>0</v>
      </c>
    </row>
    <row r="590" spans="1:15" s="132" customFormat="1" ht="39.950000000000003" customHeight="1">
      <c r="A590" s="102"/>
      <c r="B590" s="105"/>
      <c r="C590" s="105"/>
      <c r="D590" s="105"/>
      <c r="E590" s="107"/>
      <c r="F590" s="111"/>
      <c r="G590" s="109"/>
      <c r="H590" s="118">
        <f t="shared" si="72"/>
        <v>0</v>
      </c>
      <c r="I590" s="119"/>
      <c r="J590" s="113">
        <f t="shared" si="73"/>
        <v>0</v>
      </c>
      <c r="K590" s="120"/>
      <c r="L590" s="113">
        <f t="shared" si="74"/>
        <v>0</v>
      </c>
      <c r="M590" s="121">
        <f t="shared" si="75"/>
        <v>0</v>
      </c>
      <c r="N590" s="152">
        <f t="shared" si="76"/>
        <v>0</v>
      </c>
      <c r="O590" s="153">
        <f t="shared" si="77"/>
        <v>0</v>
      </c>
    </row>
    <row r="591" spans="1:15" s="132" customFormat="1" ht="39.950000000000003" customHeight="1">
      <c r="A591" s="102"/>
      <c r="B591" s="105"/>
      <c r="C591" s="105"/>
      <c r="D591" s="105"/>
      <c r="E591" s="107"/>
      <c r="F591" s="111"/>
      <c r="G591" s="109"/>
      <c r="H591" s="118">
        <f t="shared" si="72"/>
        <v>0</v>
      </c>
      <c r="I591" s="119"/>
      <c r="J591" s="113">
        <f t="shared" si="73"/>
        <v>0</v>
      </c>
      <c r="K591" s="120"/>
      <c r="L591" s="113">
        <f t="shared" si="74"/>
        <v>0</v>
      </c>
      <c r="M591" s="121">
        <f t="shared" si="75"/>
        <v>0</v>
      </c>
      <c r="N591" s="152">
        <f t="shared" si="76"/>
        <v>0</v>
      </c>
      <c r="O591" s="153">
        <f t="shared" si="77"/>
        <v>0</v>
      </c>
    </row>
    <row r="592" spans="1:15" s="132" customFormat="1" ht="39.950000000000003" customHeight="1">
      <c r="A592" s="102"/>
      <c r="B592" s="105"/>
      <c r="C592" s="105"/>
      <c r="D592" s="105"/>
      <c r="E592" s="107"/>
      <c r="F592" s="111"/>
      <c r="G592" s="109"/>
      <c r="H592" s="118">
        <f t="shared" si="72"/>
        <v>0</v>
      </c>
      <c r="I592" s="119"/>
      <c r="J592" s="113">
        <f t="shared" si="73"/>
        <v>0</v>
      </c>
      <c r="K592" s="120"/>
      <c r="L592" s="113">
        <f t="shared" si="74"/>
        <v>0</v>
      </c>
      <c r="M592" s="121">
        <f t="shared" si="75"/>
        <v>0</v>
      </c>
      <c r="N592" s="152">
        <f t="shared" si="76"/>
        <v>0</v>
      </c>
      <c r="O592" s="153">
        <f t="shared" si="77"/>
        <v>0</v>
      </c>
    </row>
    <row r="593" spans="1:15" s="132" customFormat="1" ht="39.950000000000003" customHeight="1">
      <c r="A593" s="102"/>
      <c r="B593" s="105"/>
      <c r="C593" s="105"/>
      <c r="D593" s="105"/>
      <c r="E593" s="107"/>
      <c r="F593" s="111"/>
      <c r="G593" s="109"/>
      <c r="H593" s="118">
        <f t="shared" si="72"/>
        <v>0</v>
      </c>
      <c r="I593" s="119"/>
      <c r="J593" s="113">
        <f t="shared" si="73"/>
        <v>0</v>
      </c>
      <c r="K593" s="120"/>
      <c r="L593" s="113">
        <f t="shared" si="74"/>
        <v>0</v>
      </c>
      <c r="M593" s="121">
        <f t="shared" si="75"/>
        <v>0</v>
      </c>
      <c r="N593" s="152">
        <f t="shared" si="76"/>
        <v>0</v>
      </c>
      <c r="O593" s="153">
        <f t="shared" si="77"/>
        <v>0</v>
      </c>
    </row>
    <row r="594" spans="1:15" s="132" customFormat="1" ht="39.950000000000003" customHeight="1">
      <c r="A594" s="102"/>
      <c r="B594" s="105"/>
      <c r="C594" s="105"/>
      <c r="D594" s="105"/>
      <c r="E594" s="107"/>
      <c r="F594" s="111"/>
      <c r="G594" s="109"/>
      <c r="H594" s="118">
        <f t="shared" si="72"/>
        <v>0</v>
      </c>
      <c r="I594" s="119"/>
      <c r="J594" s="113">
        <f t="shared" si="73"/>
        <v>0</v>
      </c>
      <c r="K594" s="120"/>
      <c r="L594" s="113">
        <f t="shared" si="74"/>
        <v>0</v>
      </c>
      <c r="M594" s="121">
        <f t="shared" si="75"/>
        <v>0</v>
      </c>
      <c r="N594" s="152">
        <f t="shared" si="76"/>
        <v>0</v>
      </c>
      <c r="O594" s="153">
        <f t="shared" si="77"/>
        <v>0</v>
      </c>
    </row>
    <row r="595" spans="1:15" s="132" customFormat="1" ht="39.950000000000003" customHeight="1">
      <c r="A595" s="102"/>
      <c r="B595" s="105"/>
      <c r="C595" s="105"/>
      <c r="D595" s="105"/>
      <c r="E595" s="107"/>
      <c r="F595" s="111"/>
      <c r="G595" s="109"/>
      <c r="H595" s="118">
        <f t="shared" si="72"/>
        <v>0</v>
      </c>
      <c r="I595" s="119"/>
      <c r="J595" s="113">
        <f t="shared" si="73"/>
        <v>0</v>
      </c>
      <c r="K595" s="120"/>
      <c r="L595" s="113">
        <f t="shared" si="74"/>
        <v>0</v>
      </c>
      <c r="M595" s="121">
        <f t="shared" si="75"/>
        <v>0</v>
      </c>
      <c r="N595" s="152">
        <f t="shared" si="76"/>
        <v>0</v>
      </c>
      <c r="O595" s="153">
        <f t="shared" si="77"/>
        <v>0</v>
      </c>
    </row>
    <row r="596" spans="1:15" s="132" customFormat="1" ht="39.950000000000003" customHeight="1">
      <c r="A596" s="102"/>
      <c r="B596" s="105"/>
      <c r="C596" s="105"/>
      <c r="D596" s="105"/>
      <c r="E596" s="107"/>
      <c r="F596" s="111"/>
      <c r="G596" s="109"/>
      <c r="H596" s="118">
        <f t="shared" si="72"/>
        <v>0</v>
      </c>
      <c r="I596" s="119"/>
      <c r="J596" s="113">
        <f t="shared" si="73"/>
        <v>0</v>
      </c>
      <c r="K596" s="120"/>
      <c r="L596" s="113">
        <f t="shared" si="74"/>
        <v>0</v>
      </c>
      <c r="M596" s="121">
        <f t="shared" si="75"/>
        <v>0</v>
      </c>
      <c r="N596" s="152">
        <f t="shared" si="76"/>
        <v>0</v>
      </c>
      <c r="O596" s="153">
        <f t="shared" si="77"/>
        <v>0</v>
      </c>
    </row>
    <row r="597" spans="1:15" s="132" customFormat="1" ht="39.950000000000003" customHeight="1">
      <c r="A597" s="102"/>
      <c r="B597" s="105"/>
      <c r="C597" s="105"/>
      <c r="D597" s="105"/>
      <c r="E597" s="107"/>
      <c r="F597" s="111"/>
      <c r="G597" s="109"/>
      <c r="H597" s="118">
        <f t="shared" si="72"/>
        <v>0</v>
      </c>
      <c r="I597" s="119"/>
      <c r="J597" s="113">
        <f t="shared" si="73"/>
        <v>0</v>
      </c>
      <c r="K597" s="120"/>
      <c r="L597" s="113">
        <f t="shared" si="74"/>
        <v>0</v>
      </c>
      <c r="M597" s="121">
        <f t="shared" si="75"/>
        <v>0</v>
      </c>
      <c r="N597" s="152">
        <f t="shared" si="76"/>
        <v>0</v>
      </c>
      <c r="O597" s="153">
        <f t="shared" si="77"/>
        <v>0</v>
      </c>
    </row>
    <row r="598" spans="1:15" s="132" customFormat="1" ht="39.950000000000003" customHeight="1">
      <c r="A598" s="102"/>
      <c r="B598" s="105"/>
      <c r="C598" s="105"/>
      <c r="D598" s="105"/>
      <c r="E598" s="107"/>
      <c r="F598" s="111"/>
      <c r="G598" s="109"/>
      <c r="H598" s="118">
        <f t="shared" si="72"/>
        <v>0</v>
      </c>
      <c r="I598" s="119"/>
      <c r="J598" s="113">
        <f t="shared" si="73"/>
        <v>0</v>
      </c>
      <c r="K598" s="120"/>
      <c r="L598" s="113">
        <f t="shared" si="74"/>
        <v>0</v>
      </c>
      <c r="M598" s="121">
        <f t="shared" si="75"/>
        <v>0</v>
      </c>
      <c r="N598" s="152">
        <f t="shared" si="76"/>
        <v>0</v>
      </c>
      <c r="O598" s="153">
        <f t="shared" si="77"/>
        <v>0</v>
      </c>
    </row>
    <row r="599" spans="1:15" s="132" customFormat="1" ht="39.950000000000003" customHeight="1">
      <c r="A599" s="102"/>
      <c r="B599" s="105"/>
      <c r="C599" s="105"/>
      <c r="D599" s="105"/>
      <c r="E599" s="107"/>
      <c r="F599" s="111"/>
      <c r="G599" s="109"/>
      <c r="H599" s="118">
        <f t="shared" si="72"/>
        <v>0</v>
      </c>
      <c r="I599" s="119"/>
      <c r="J599" s="113">
        <f t="shared" si="73"/>
        <v>0</v>
      </c>
      <c r="K599" s="120"/>
      <c r="L599" s="113">
        <f t="shared" si="74"/>
        <v>0</v>
      </c>
      <c r="M599" s="121">
        <f t="shared" si="75"/>
        <v>0</v>
      </c>
      <c r="N599" s="152">
        <f t="shared" si="76"/>
        <v>0</v>
      </c>
      <c r="O599" s="153">
        <f t="shared" si="77"/>
        <v>0</v>
      </c>
    </row>
    <row r="600" spans="1:15" s="132" customFormat="1" ht="39.950000000000003" customHeight="1">
      <c r="A600" s="102"/>
      <c r="B600" s="105"/>
      <c r="C600" s="105"/>
      <c r="D600" s="105"/>
      <c r="E600" s="107"/>
      <c r="F600" s="111"/>
      <c r="G600" s="109"/>
      <c r="H600" s="118">
        <f t="shared" si="72"/>
        <v>0</v>
      </c>
      <c r="I600" s="119"/>
      <c r="J600" s="113">
        <f t="shared" si="73"/>
        <v>0</v>
      </c>
      <c r="K600" s="120"/>
      <c r="L600" s="113">
        <f t="shared" si="74"/>
        <v>0</v>
      </c>
      <c r="M600" s="121">
        <f t="shared" si="75"/>
        <v>0</v>
      </c>
      <c r="N600" s="152">
        <f t="shared" si="76"/>
        <v>0</v>
      </c>
      <c r="O600" s="153">
        <f t="shared" si="77"/>
        <v>0</v>
      </c>
    </row>
    <row r="601" spans="1:15" s="132" customFormat="1" ht="39.950000000000003" customHeight="1">
      <c r="A601" s="102"/>
      <c r="B601" s="105"/>
      <c r="C601" s="105"/>
      <c r="D601" s="105"/>
      <c r="E601" s="107"/>
      <c r="F601" s="111"/>
      <c r="G601" s="109"/>
      <c r="H601" s="118">
        <f t="shared" si="72"/>
        <v>0</v>
      </c>
      <c r="I601" s="119"/>
      <c r="J601" s="113">
        <f t="shared" si="73"/>
        <v>0</v>
      </c>
      <c r="K601" s="120"/>
      <c r="L601" s="113">
        <f t="shared" si="74"/>
        <v>0</v>
      </c>
      <c r="M601" s="121">
        <f t="shared" si="75"/>
        <v>0</v>
      </c>
      <c r="N601" s="152">
        <f t="shared" si="76"/>
        <v>0</v>
      </c>
      <c r="O601" s="153">
        <f t="shared" si="77"/>
        <v>0</v>
      </c>
    </row>
    <row r="602" spans="1:15" s="132" customFormat="1" ht="39.75" customHeight="1">
      <c r="A602" s="102"/>
      <c r="B602" s="105"/>
      <c r="C602" s="105"/>
      <c r="D602" s="105"/>
      <c r="E602" s="107"/>
      <c r="F602" s="111"/>
      <c r="G602" s="109"/>
      <c r="H602" s="118">
        <f t="shared" si="72"/>
        <v>0</v>
      </c>
      <c r="I602" s="119"/>
      <c r="J602" s="113">
        <f t="shared" si="73"/>
        <v>0</v>
      </c>
      <c r="K602" s="120"/>
      <c r="L602" s="113">
        <f t="shared" si="74"/>
        <v>0</v>
      </c>
      <c r="M602" s="121">
        <f t="shared" si="75"/>
        <v>0</v>
      </c>
      <c r="N602" s="152">
        <f t="shared" si="76"/>
        <v>0</v>
      </c>
      <c r="O602" s="153">
        <f t="shared" si="77"/>
        <v>0</v>
      </c>
    </row>
    <row r="603" spans="1:15" s="132" customFormat="1" ht="39.950000000000003" customHeight="1">
      <c r="A603" s="102"/>
      <c r="B603" s="105"/>
      <c r="C603" s="105"/>
      <c r="D603" s="105"/>
      <c r="E603" s="107"/>
      <c r="F603" s="111"/>
      <c r="G603" s="109"/>
      <c r="H603" s="118">
        <f t="shared" si="72"/>
        <v>0</v>
      </c>
      <c r="I603" s="119"/>
      <c r="J603" s="113">
        <f t="shared" si="73"/>
        <v>0</v>
      </c>
      <c r="K603" s="120"/>
      <c r="L603" s="113">
        <f t="shared" si="74"/>
        <v>0</v>
      </c>
      <c r="M603" s="121">
        <f t="shared" si="75"/>
        <v>0</v>
      </c>
      <c r="N603" s="152">
        <f t="shared" si="76"/>
        <v>0</v>
      </c>
      <c r="O603" s="153">
        <f t="shared" si="77"/>
        <v>0</v>
      </c>
    </row>
    <row r="604" spans="1:15" s="132" customFormat="1" ht="39.950000000000003" customHeight="1">
      <c r="A604" s="102"/>
      <c r="B604" s="105"/>
      <c r="C604" s="105"/>
      <c r="D604" s="105"/>
      <c r="E604" s="107"/>
      <c r="F604" s="111"/>
      <c r="G604" s="109"/>
      <c r="H604" s="118">
        <f t="shared" si="72"/>
        <v>0</v>
      </c>
      <c r="I604" s="119"/>
      <c r="J604" s="113">
        <f t="shared" si="73"/>
        <v>0</v>
      </c>
      <c r="K604" s="120"/>
      <c r="L604" s="113">
        <f t="shared" si="74"/>
        <v>0</v>
      </c>
      <c r="M604" s="121">
        <f t="shared" si="75"/>
        <v>0</v>
      </c>
      <c r="N604" s="152">
        <f t="shared" si="76"/>
        <v>0</v>
      </c>
      <c r="O604" s="153">
        <f t="shared" si="77"/>
        <v>0</v>
      </c>
    </row>
    <row r="605" spans="1:15" s="132" customFormat="1" ht="39.950000000000003" customHeight="1">
      <c r="A605" s="102"/>
      <c r="B605" s="105"/>
      <c r="C605" s="105"/>
      <c r="D605" s="105"/>
      <c r="E605" s="107"/>
      <c r="F605" s="111"/>
      <c r="G605" s="109"/>
      <c r="H605" s="118">
        <f t="shared" si="72"/>
        <v>0</v>
      </c>
      <c r="I605" s="119"/>
      <c r="J605" s="113">
        <f t="shared" si="73"/>
        <v>0</v>
      </c>
      <c r="K605" s="120"/>
      <c r="L605" s="113">
        <f t="shared" si="74"/>
        <v>0</v>
      </c>
      <c r="M605" s="121">
        <f t="shared" si="75"/>
        <v>0</v>
      </c>
      <c r="N605" s="152">
        <f t="shared" si="76"/>
        <v>0</v>
      </c>
      <c r="O605" s="153">
        <f t="shared" si="77"/>
        <v>0</v>
      </c>
    </row>
    <row r="606" spans="1:15" s="132" customFormat="1" ht="39.950000000000003" customHeight="1">
      <c r="A606" s="102"/>
      <c r="B606" s="105"/>
      <c r="C606" s="105"/>
      <c r="D606" s="105"/>
      <c r="E606" s="107"/>
      <c r="F606" s="111"/>
      <c r="G606" s="109"/>
      <c r="H606" s="118">
        <f t="shared" si="72"/>
        <v>0</v>
      </c>
      <c r="I606" s="119"/>
      <c r="J606" s="113">
        <f t="shared" si="73"/>
        <v>0</v>
      </c>
      <c r="K606" s="120"/>
      <c r="L606" s="113">
        <f t="shared" si="74"/>
        <v>0</v>
      </c>
      <c r="M606" s="121">
        <f t="shared" si="75"/>
        <v>0</v>
      </c>
      <c r="N606" s="152">
        <f t="shared" si="76"/>
        <v>0</v>
      </c>
      <c r="O606" s="153">
        <f t="shared" si="77"/>
        <v>0</v>
      </c>
    </row>
    <row r="607" spans="1:15" s="132" customFormat="1" ht="39.950000000000003" customHeight="1">
      <c r="A607" s="102"/>
      <c r="B607" s="105"/>
      <c r="C607" s="105"/>
      <c r="D607" s="105"/>
      <c r="E607" s="107"/>
      <c r="F607" s="111"/>
      <c r="G607" s="109"/>
      <c r="H607" s="118">
        <f t="shared" si="72"/>
        <v>0</v>
      </c>
      <c r="I607" s="119"/>
      <c r="J607" s="113">
        <f t="shared" si="73"/>
        <v>0</v>
      </c>
      <c r="K607" s="120"/>
      <c r="L607" s="113">
        <f t="shared" si="74"/>
        <v>0</v>
      </c>
      <c r="M607" s="121">
        <f t="shared" si="75"/>
        <v>0</v>
      </c>
      <c r="N607" s="152">
        <f t="shared" si="76"/>
        <v>0</v>
      </c>
      <c r="O607" s="153">
        <f t="shared" si="77"/>
        <v>0</v>
      </c>
    </row>
    <row r="608" spans="1:15" s="132" customFormat="1" ht="39.950000000000003" customHeight="1">
      <c r="A608" s="102"/>
      <c r="B608" s="105"/>
      <c r="C608" s="105"/>
      <c r="D608" s="105"/>
      <c r="E608" s="107"/>
      <c r="F608" s="111"/>
      <c r="G608" s="109"/>
      <c r="H608" s="118">
        <f t="shared" si="72"/>
        <v>0</v>
      </c>
      <c r="I608" s="119"/>
      <c r="J608" s="113">
        <f t="shared" si="73"/>
        <v>0</v>
      </c>
      <c r="K608" s="120"/>
      <c r="L608" s="113">
        <f t="shared" si="74"/>
        <v>0</v>
      </c>
      <c r="M608" s="121">
        <f t="shared" si="75"/>
        <v>0</v>
      </c>
      <c r="N608" s="152">
        <f t="shared" si="76"/>
        <v>0</v>
      </c>
      <c r="O608" s="153">
        <f t="shared" si="77"/>
        <v>0</v>
      </c>
    </row>
    <row r="609" spans="1:15" s="132" customFormat="1" ht="39.950000000000003" customHeight="1">
      <c r="A609" s="102"/>
      <c r="B609" s="105"/>
      <c r="C609" s="105"/>
      <c r="D609" s="105"/>
      <c r="E609" s="107"/>
      <c r="F609" s="111"/>
      <c r="G609" s="109"/>
      <c r="H609" s="118">
        <f t="shared" si="72"/>
        <v>0</v>
      </c>
      <c r="I609" s="119"/>
      <c r="J609" s="113">
        <f t="shared" si="73"/>
        <v>0</v>
      </c>
      <c r="K609" s="120"/>
      <c r="L609" s="113">
        <f t="shared" si="74"/>
        <v>0</v>
      </c>
      <c r="M609" s="121">
        <f t="shared" si="75"/>
        <v>0</v>
      </c>
      <c r="N609" s="152">
        <f t="shared" si="76"/>
        <v>0</v>
      </c>
      <c r="O609" s="153">
        <f t="shared" si="77"/>
        <v>0</v>
      </c>
    </row>
    <row r="610" spans="1:15" s="132" customFormat="1" ht="39.950000000000003" customHeight="1">
      <c r="A610" s="102"/>
      <c r="B610" s="105"/>
      <c r="C610" s="105"/>
      <c r="D610" s="105"/>
      <c r="E610" s="107"/>
      <c r="F610" s="111"/>
      <c r="G610" s="109"/>
      <c r="H610" s="118">
        <f t="shared" si="72"/>
        <v>0</v>
      </c>
      <c r="I610" s="119"/>
      <c r="J610" s="113">
        <f t="shared" si="73"/>
        <v>0</v>
      </c>
      <c r="K610" s="120"/>
      <c r="L610" s="113">
        <f t="shared" si="74"/>
        <v>0</v>
      </c>
      <c r="M610" s="121">
        <f t="shared" si="75"/>
        <v>0</v>
      </c>
      <c r="N610" s="152">
        <f t="shared" si="76"/>
        <v>0</v>
      </c>
      <c r="O610" s="153">
        <f t="shared" si="77"/>
        <v>0</v>
      </c>
    </row>
    <row r="611" spans="1:15" s="132" customFormat="1" ht="39.950000000000003" customHeight="1">
      <c r="A611" s="102"/>
      <c r="B611" s="105"/>
      <c r="C611" s="105"/>
      <c r="D611" s="105"/>
      <c r="E611" s="107"/>
      <c r="F611" s="111"/>
      <c r="G611" s="109"/>
      <c r="H611" s="118">
        <f t="shared" si="72"/>
        <v>0</v>
      </c>
      <c r="I611" s="119"/>
      <c r="J611" s="113">
        <f t="shared" si="73"/>
        <v>0</v>
      </c>
      <c r="K611" s="120"/>
      <c r="L611" s="113">
        <f t="shared" si="74"/>
        <v>0</v>
      </c>
      <c r="M611" s="121">
        <f t="shared" si="75"/>
        <v>0</v>
      </c>
      <c r="N611" s="152">
        <f t="shared" si="76"/>
        <v>0</v>
      </c>
      <c r="O611" s="153">
        <f t="shared" si="77"/>
        <v>0</v>
      </c>
    </row>
    <row r="612" spans="1:15" s="132" customFormat="1" ht="39.950000000000003" customHeight="1">
      <c r="A612" s="102"/>
      <c r="B612" s="105"/>
      <c r="C612" s="105"/>
      <c r="D612" s="105"/>
      <c r="E612" s="107"/>
      <c r="F612" s="111"/>
      <c r="G612" s="109"/>
      <c r="H612" s="118">
        <f t="shared" si="72"/>
        <v>0</v>
      </c>
      <c r="I612" s="119"/>
      <c r="J612" s="113">
        <f t="shared" si="73"/>
        <v>0</v>
      </c>
      <c r="K612" s="120"/>
      <c r="L612" s="113">
        <f t="shared" si="74"/>
        <v>0</v>
      </c>
      <c r="M612" s="121">
        <f t="shared" si="75"/>
        <v>0</v>
      </c>
      <c r="N612" s="152">
        <f t="shared" si="76"/>
        <v>0</v>
      </c>
      <c r="O612" s="153">
        <f t="shared" si="77"/>
        <v>0</v>
      </c>
    </row>
    <row r="613" spans="1:15" s="132" customFormat="1" ht="39.950000000000003" customHeight="1">
      <c r="A613" s="102"/>
      <c r="B613" s="105"/>
      <c r="C613" s="105"/>
      <c r="D613" s="105"/>
      <c r="E613" s="107"/>
      <c r="F613" s="111"/>
      <c r="G613" s="109"/>
      <c r="H613" s="118">
        <f t="shared" si="72"/>
        <v>0</v>
      </c>
      <c r="I613" s="119"/>
      <c r="J613" s="113">
        <f t="shared" si="73"/>
        <v>0</v>
      </c>
      <c r="K613" s="120"/>
      <c r="L613" s="113">
        <f t="shared" si="74"/>
        <v>0</v>
      </c>
      <c r="M613" s="121">
        <f t="shared" si="75"/>
        <v>0</v>
      </c>
      <c r="N613" s="152">
        <f t="shared" si="76"/>
        <v>0</v>
      </c>
      <c r="O613" s="153">
        <f t="shared" si="77"/>
        <v>0</v>
      </c>
    </row>
    <row r="614" spans="1:15" s="132" customFormat="1" ht="39.950000000000003" customHeight="1">
      <c r="A614" s="102"/>
      <c r="B614" s="105"/>
      <c r="C614" s="105"/>
      <c r="D614" s="105"/>
      <c r="E614" s="107"/>
      <c r="F614" s="111"/>
      <c r="G614" s="109"/>
      <c r="H614" s="118">
        <f t="shared" si="72"/>
        <v>0</v>
      </c>
      <c r="I614" s="119"/>
      <c r="J614" s="113">
        <f t="shared" si="73"/>
        <v>0</v>
      </c>
      <c r="K614" s="120"/>
      <c r="L614" s="113">
        <f t="shared" si="74"/>
        <v>0</v>
      </c>
      <c r="M614" s="121">
        <f t="shared" si="75"/>
        <v>0</v>
      </c>
      <c r="N614" s="152">
        <f t="shared" si="76"/>
        <v>0</v>
      </c>
      <c r="O614" s="153">
        <f t="shared" si="77"/>
        <v>0</v>
      </c>
    </row>
    <row r="615" spans="1:15" s="132" customFormat="1" ht="39.950000000000003" customHeight="1">
      <c r="A615" s="102"/>
      <c r="B615" s="105"/>
      <c r="C615" s="105"/>
      <c r="D615" s="105"/>
      <c r="E615" s="107"/>
      <c r="F615" s="111"/>
      <c r="G615" s="109"/>
      <c r="H615" s="118">
        <f t="shared" si="72"/>
        <v>0</v>
      </c>
      <c r="I615" s="119"/>
      <c r="J615" s="113">
        <f t="shared" si="73"/>
        <v>0</v>
      </c>
      <c r="K615" s="120"/>
      <c r="L615" s="113">
        <f t="shared" si="74"/>
        <v>0</v>
      </c>
      <c r="M615" s="121">
        <f t="shared" si="75"/>
        <v>0</v>
      </c>
      <c r="N615" s="152">
        <f t="shared" si="76"/>
        <v>0</v>
      </c>
      <c r="O615" s="153">
        <f t="shared" si="77"/>
        <v>0</v>
      </c>
    </row>
    <row r="616" spans="1:15" s="132" customFormat="1" ht="39.950000000000003" customHeight="1">
      <c r="A616" s="102"/>
      <c r="B616" s="105"/>
      <c r="C616" s="105"/>
      <c r="D616" s="105"/>
      <c r="E616" s="107"/>
      <c r="F616" s="111"/>
      <c r="G616" s="109"/>
      <c r="H616" s="118">
        <f t="shared" si="72"/>
        <v>0</v>
      </c>
      <c r="I616" s="119"/>
      <c r="J616" s="113">
        <f t="shared" si="73"/>
        <v>0</v>
      </c>
      <c r="K616" s="120"/>
      <c r="L616" s="113">
        <f t="shared" si="74"/>
        <v>0</v>
      </c>
      <c r="M616" s="121">
        <f t="shared" si="75"/>
        <v>0</v>
      </c>
      <c r="N616" s="152">
        <f t="shared" si="76"/>
        <v>0</v>
      </c>
      <c r="O616" s="153">
        <f t="shared" si="77"/>
        <v>0</v>
      </c>
    </row>
    <row r="617" spans="1:15" s="132" customFormat="1" ht="39.950000000000003" customHeight="1">
      <c r="A617" s="102"/>
      <c r="B617" s="105"/>
      <c r="C617" s="105"/>
      <c r="D617" s="105"/>
      <c r="E617" s="107"/>
      <c r="F617" s="111"/>
      <c r="G617" s="109"/>
      <c r="H617" s="118">
        <f t="shared" si="72"/>
        <v>0</v>
      </c>
      <c r="I617" s="119"/>
      <c r="J617" s="113">
        <f t="shared" si="73"/>
        <v>0</v>
      </c>
      <c r="K617" s="120"/>
      <c r="L617" s="113">
        <f t="shared" si="74"/>
        <v>0</v>
      </c>
      <c r="M617" s="121">
        <f t="shared" si="75"/>
        <v>0</v>
      </c>
      <c r="N617" s="152">
        <f t="shared" si="76"/>
        <v>0</v>
      </c>
      <c r="O617" s="153">
        <f t="shared" si="77"/>
        <v>0</v>
      </c>
    </row>
    <row r="618" spans="1:15" s="132" customFormat="1" ht="39.950000000000003" customHeight="1">
      <c r="A618" s="102"/>
      <c r="B618" s="105"/>
      <c r="C618" s="105"/>
      <c r="D618" s="105"/>
      <c r="E618" s="107"/>
      <c r="F618" s="111"/>
      <c r="G618" s="109"/>
      <c r="H618" s="118">
        <f t="shared" si="72"/>
        <v>0</v>
      </c>
      <c r="I618" s="119"/>
      <c r="J618" s="113">
        <f t="shared" si="73"/>
        <v>0</v>
      </c>
      <c r="K618" s="120"/>
      <c r="L618" s="113">
        <f t="shared" si="74"/>
        <v>0</v>
      </c>
      <c r="M618" s="121">
        <f t="shared" si="75"/>
        <v>0</v>
      </c>
      <c r="N618" s="152">
        <f t="shared" si="76"/>
        <v>0</v>
      </c>
      <c r="O618" s="153">
        <f t="shared" si="77"/>
        <v>0</v>
      </c>
    </row>
    <row r="619" spans="1:15" s="132" customFormat="1" ht="39.950000000000003" customHeight="1">
      <c r="A619" s="102"/>
      <c r="B619" s="105"/>
      <c r="C619" s="105"/>
      <c r="D619" s="105"/>
      <c r="E619" s="107"/>
      <c r="F619" s="111"/>
      <c r="G619" s="109"/>
      <c r="H619" s="118">
        <f t="shared" si="72"/>
        <v>0</v>
      </c>
      <c r="I619" s="119"/>
      <c r="J619" s="113">
        <f t="shared" si="73"/>
        <v>0</v>
      </c>
      <c r="K619" s="120"/>
      <c r="L619" s="113">
        <f t="shared" si="74"/>
        <v>0</v>
      </c>
      <c r="M619" s="121">
        <f t="shared" si="75"/>
        <v>0</v>
      </c>
      <c r="N619" s="152">
        <f t="shared" si="76"/>
        <v>0</v>
      </c>
      <c r="O619" s="153">
        <f t="shared" si="77"/>
        <v>0</v>
      </c>
    </row>
    <row r="620" spans="1:15" s="132" customFormat="1" ht="39.950000000000003" customHeight="1">
      <c r="A620" s="102"/>
      <c r="B620" s="105"/>
      <c r="C620" s="105"/>
      <c r="D620" s="105"/>
      <c r="E620" s="107"/>
      <c r="F620" s="111"/>
      <c r="G620" s="109"/>
      <c r="H620" s="118">
        <f t="shared" si="72"/>
        <v>0</v>
      </c>
      <c r="I620" s="119"/>
      <c r="J620" s="113">
        <f t="shared" si="73"/>
        <v>0</v>
      </c>
      <c r="K620" s="120"/>
      <c r="L620" s="113">
        <f t="shared" si="74"/>
        <v>0</v>
      </c>
      <c r="M620" s="121">
        <f t="shared" si="75"/>
        <v>0</v>
      </c>
      <c r="N620" s="152">
        <f t="shared" si="76"/>
        <v>0</v>
      </c>
      <c r="O620" s="153">
        <f t="shared" si="77"/>
        <v>0</v>
      </c>
    </row>
    <row r="621" spans="1:15" s="132" customFormat="1" ht="39.950000000000003" customHeight="1">
      <c r="A621" s="102"/>
      <c r="B621" s="105"/>
      <c r="C621" s="105"/>
      <c r="D621" s="105"/>
      <c r="E621" s="107"/>
      <c r="F621" s="111"/>
      <c r="G621" s="109"/>
      <c r="H621" s="118">
        <f t="shared" si="72"/>
        <v>0</v>
      </c>
      <c r="I621" s="119"/>
      <c r="J621" s="113">
        <f t="shared" si="73"/>
        <v>0</v>
      </c>
      <c r="K621" s="120"/>
      <c r="L621" s="113">
        <f t="shared" si="74"/>
        <v>0</v>
      </c>
      <c r="M621" s="121">
        <f t="shared" si="75"/>
        <v>0</v>
      </c>
      <c r="N621" s="152">
        <f t="shared" si="76"/>
        <v>0</v>
      </c>
      <c r="O621" s="153">
        <f t="shared" si="77"/>
        <v>0</v>
      </c>
    </row>
    <row r="622" spans="1:15" s="132" customFormat="1" ht="39.950000000000003" customHeight="1">
      <c r="A622" s="102"/>
      <c r="B622" s="105"/>
      <c r="C622" s="105"/>
      <c r="D622" s="105"/>
      <c r="E622" s="107"/>
      <c r="F622" s="111"/>
      <c r="G622" s="109"/>
      <c r="H622" s="118">
        <f t="shared" si="72"/>
        <v>0</v>
      </c>
      <c r="I622" s="119"/>
      <c r="J622" s="113">
        <f t="shared" si="73"/>
        <v>0</v>
      </c>
      <c r="K622" s="120"/>
      <c r="L622" s="113">
        <f t="shared" si="74"/>
        <v>0</v>
      </c>
      <c r="M622" s="121">
        <f t="shared" si="75"/>
        <v>0</v>
      </c>
      <c r="N622" s="152">
        <f t="shared" si="76"/>
        <v>0</v>
      </c>
      <c r="O622" s="153">
        <f t="shared" si="77"/>
        <v>0</v>
      </c>
    </row>
    <row r="623" spans="1:15" s="132" customFormat="1" ht="39.950000000000003" customHeight="1">
      <c r="A623" s="102"/>
      <c r="B623" s="105"/>
      <c r="C623" s="105"/>
      <c r="D623" s="105"/>
      <c r="E623" s="107"/>
      <c r="F623" s="111"/>
      <c r="G623" s="109"/>
      <c r="H623" s="118">
        <f t="shared" si="72"/>
        <v>0</v>
      </c>
      <c r="I623" s="119"/>
      <c r="J623" s="113">
        <f t="shared" si="73"/>
        <v>0</v>
      </c>
      <c r="K623" s="120"/>
      <c r="L623" s="113">
        <f t="shared" si="74"/>
        <v>0</v>
      </c>
      <c r="M623" s="121">
        <f t="shared" si="75"/>
        <v>0</v>
      </c>
      <c r="N623" s="152">
        <f t="shared" si="76"/>
        <v>0</v>
      </c>
      <c r="O623" s="153">
        <f t="shared" si="77"/>
        <v>0</v>
      </c>
    </row>
    <row r="624" spans="1:15" s="132" customFormat="1" ht="39.950000000000003" customHeight="1">
      <c r="A624" s="102"/>
      <c r="B624" s="105"/>
      <c r="C624" s="105"/>
      <c r="D624" s="105"/>
      <c r="E624" s="107"/>
      <c r="F624" s="111"/>
      <c r="G624" s="109"/>
      <c r="H624" s="118">
        <f t="shared" si="72"/>
        <v>0</v>
      </c>
      <c r="I624" s="119"/>
      <c r="J624" s="113">
        <f t="shared" si="73"/>
        <v>0</v>
      </c>
      <c r="K624" s="120"/>
      <c r="L624" s="113">
        <f t="shared" si="74"/>
        <v>0</v>
      </c>
      <c r="M624" s="121">
        <f t="shared" si="75"/>
        <v>0</v>
      </c>
      <c r="N624" s="152">
        <f t="shared" si="76"/>
        <v>0</v>
      </c>
      <c r="O624" s="153">
        <f t="shared" si="77"/>
        <v>0</v>
      </c>
    </row>
    <row r="625" spans="1:15" s="132" customFormat="1" ht="39.75" customHeight="1">
      <c r="A625" s="102"/>
      <c r="B625" s="105"/>
      <c r="C625" s="105"/>
      <c r="D625" s="105"/>
      <c r="E625" s="107"/>
      <c r="F625" s="111"/>
      <c r="G625" s="109"/>
      <c r="H625" s="118">
        <f t="shared" si="72"/>
        <v>0</v>
      </c>
      <c r="I625" s="119"/>
      <c r="J625" s="113">
        <f t="shared" si="73"/>
        <v>0</v>
      </c>
      <c r="K625" s="120"/>
      <c r="L625" s="113">
        <f t="shared" si="74"/>
        <v>0</v>
      </c>
      <c r="M625" s="121">
        <f t="shared" si="75"/>
        <v>0</v>
      </c>
      <c r="N625" s="152">
        <f t="shared" si="76"/>
        <v>0</v>
      </c>
      <c r="O625" s="153">
        <f t="shared" si="77"/>
        <v>0</v>
      </c>
    </row>
    <row r="626" spans="1:15" s="132" customFormat="1" ht="39.950000000000003" customHeight="1">
      <c r="A626" s="102"/>
      <c r="B626" s="105"/>
      <c r="C626" s="105"/>
      <c r="D626" s="105"/>
      <c r="E626" s="107"/>
      <c r="F626" s="111"/>
      <c r="G626" s="109"/>
      <c r="H626" s="118">
        <f t="shared" si="72"/>
        <v>0</v>
      </c>
      <c r="I626" s="119"/>
      <c r="J626" s="113">
        <f t="shared" si="73"/>
        <v>0</v>
      </c>
      <c r="K626" s="120"/>
      <c r="L626" s="113">
        <f t="shared" si="74"/>
        <v>0</v>
      </c>
      <c r="M626" s="121">
        <f t="shared" si="75"/>
        <v>0</v>
      </c>
      <c r="N626" s="152">
        <f t="shared" si="76"/>
        <v>0</v>
      </c>
      <c r="O626" s="153">
        <f t="shared" si="77"/>
        <v>0</v>
      </c>
    </row>
    <row r="627" spans="1:15" s="132" customFormat="1" ht="39.950000000000003" customHeight="1">
      <c r="A627" s="102"/>
      <c r="B627" s="105"/>
      <c r="C627" s="105"/>
      <c r="D627" s="105"/>
      <c r="E627" s="107"/>
      <c r="F627" s="111"/>
      <c r="G627" s="109"/>
      <c r="H627" s="118">
        <f t="shared" si="72"/>
        <v>0</v>
      </c>
      <c r="I627" s="119"/>
      <c r="J627" s="113">
        <f t="shared" si="73"/>
        <v>0</v>
      </c>
      <c r="K627" s="120"/>
      <c r="L627" s="113">
        <f t="shared" si="74"/>
        <v>0</v>
      </c>
      <c r="M627" s="121">
        <f t="shared" si="75"/>
        <v>0</v>
      </c>
      <c r="N627" s="152">
        <f t="shared" si="76"/>
        <v>0</v>
      </c>
      <c r="O627" s="153">
        <f t="shared" si="77"/>
        <v>0</v>
      </c>
    </row>
    <row r="628" spans="1:15" s="132" customFormat="1" ht="39.75" customHeight="1">
      <c r="A628" s="102"/>
      <c r="B628" s="105"/>
      <c r="C628" s="105"/>
      <c r="D628" s="105"/>
      <c r="E628" s="107"/>
      <c r="F628" s="111"/>
      <c r="G628" s="109"/>
      <c r="H628" s="118">
        <f t="shared" si="72"/>
        <v>0</v>
      </c>
      <c r="I628" s="119"/>
      <c r="J628" s="113">
        <f t="shared" si="73"/>
        <v>0</v>
      </c>
      <c r="K628" s="120"/>
      <c r="L628" s="113">
        <f t="shared" si="74"/>
        <v>0</v>
      </c>
      <c r="M628" s="121">
        <f t="shared" si="75"/>
        <v>0</v>
      </c>
      <c r="N628" s="152">
        <f t="shared" si="76"/>
        <v>0</v>
      </c>
      <c r="O628" s="153">
        <f t="shared" si="77"/>
        <v>0</v>
      </c>
    </row>
    <row r="629" spans="1:15" s="132" customFormat="1" ht="39.950000000000003" customHeight="1">
      <c r="A629" s="102"/>
      <c r="B629" s="105"/>
      <c r="C629" s="105"/>
      <c r="D629" s="105"/>
      <c r="E629" s="107"/>
      <c r="F629" s="111"/>
      <c r="G629" s="109"/>
      <c r="H629" s="118">
        <f t="shared" si="72"/>
        <v>0</v>
      </c>
      <c r="I629" s="119"/>
      <c r="J629" s="113">
        <f t="shared" si="73"/>
        <v>0</v>
      </c>
      <c r="K629" s="120"/>
      <c r="L629" s="113">
        <f t="shared" si="74"/>
        <v>0</v>
      </c>
      <c r="M629" s="121">
        <f t="shared" si="75"/>
        <v>0</v>
      </c>
      <c r="N629" s="152">
        <f t="shared" si="76"/>
        <v>0</v>
      </c>
      <c r="O629" s="153">
        <f t="shared" si="77"/>
        <v>0</v>
      </c>
    </row>
    <row r="630" spans="1:15" s="132" customFormat="1" ht="39.950000000000003" customHeight="1">
      <c r="A630" s="102"/>
      <c r="B630" s="105"/>
      <c r="C630" s="105"/>
      <c r="D630" s="105"/>
      <c r="E630" s="107"/>
      <c r="F630" s="111"/>
      <c r="G630" s="109"/>
      <c r="H630" s="118">
        <f t="shared" si="72"/>
        <v>0</v>
      </c>
      <c r="I630" s="119"/>
      <c r="J630" s="113">
        <f t="shared" si="73"/>
        <v>0</v>
      </c>
      <c r="K630" s="120"/>
      <c r="L630" s="113">
        <f t="shared" si="74"/>
        <v>0</v>
      </c>
      <c r="M630" s="121">
        <f t="shared" si="75"/>
        <v>0</v>
      </c>
      <c r="N630" s="152">
        <f t="shared" si="76"/>
        <v>0</v>
      </c>
      <c r="O630" s="153">
        <f t="shared" si="77"/>
        <v>0</v>
      </c>
    </row>
    <row r="631" spans="1:15" s="132" customFormat="1" ht="39.950000000000003" customHeight="1">
      <c r="A631" s="102"/>
      <c r="B631" s="105"/>
      <c r="C631" s="105"/>
      <c r="D631" s="105"/>
      <c r="E631" s="107"/>
      <c r="F631" s="111"/>
      <c r="G631" s="109"/>
      <c r="H631" s="118">
        <f t="shared" si="72"/>
        <v>0</v>
      </c>
      <c r="I631" s="119"/>
      <c r="J631" s="113">
        <f t="shared" si="73"/>
        <v>0</v>
      </c>
      <c r="K631" s="120"/>
      <c r="L631" s="113">
        <f t="shared" si="74"/>
        <v>0</v>
      </c>
      <c r="M631" s="121">
        <f t="shared" si="75"/>
        <v>0</v>
      </c>
      <c r="N631" s="152">
        <f t="shared" si="76"/>
        <v>0</v>
      </c>
      <c r="O631" s="153">
        <f t="shared" si="77"/>
        <v>0</v>
      </c>
    </row>
    <row r="632" spans="1:15" s="132" customFormat="1" ht="39.950000000000003" customHeight="1">
      <c r="A632" s="102"/>
      <c r="B632" s="105"/>
      <c r="C632" s="105"/>
      <c r="D632" s="105"/>
      <c r="E632" s="107"/>
      <c r="F632" s="111"/>
      <c r="G632" s="109"/>
      <c r="H632" s="118">
        <f t="shared" si="72"/>
        <v>0</v>
      </c>
      <c r="I632" s="119"/>
      <c r="J632" s="113">
        <f t="shared" si="73"/>
        <v>0</v>
      </c>
      <c r="K632" s="120"/>
      <c r="L632" s="113">
        <f t="shared" si="74"/>
        <v>0</v>
      </c>
      <c r="M632" s="121">
        <f t="shared" si="75"/>
        <v>0</v>
      </c>
      <c r="N632" s="152">
        <f t="shared" si="76"/>
        <v>0</v>
      </c>
      <c r="O632" s="153">
        <f t="shared" si="77"/>
        <v>0</v>
      </c>
    </row>
    <row r="633" spans="1:15" s="132" customFormat="1" ht="39.950000000000003" customHeight="1">
      <c r="A633" s="102"/>
      <c r="B633" s="105"/>
      <c r="C633" s="105"/>
      <c r="D633" s="105"/>
      <c r="E633" s="107"/>
      <c r="F633" s="111"/>
      <c r="G633" s="109"/>
      <c r="H633" s="118">
        <f t="shared" si="72"/>
        <v>0</v>
      </c>
      <c r="I633" s="119"/>
      <c r="J633" s="113">
        <f t="shared" si="73"/>
        <v>0</v>
      </c>
      <c r="K633" s="120"/>
      <c r="L633" s="113">
        <f t="shared" si="74"/>
        <v>0</v>
      </c>
      <c r="M633" s="121">
        <f t="shared" si="75"/>
        <v>0</v>
      </c>
      <c r="N633" s="152">
        <f t="shared" si="76"/>
        <v>0</v>
      </c>
      <c r="O633" s="153">
        <f t="shared" si="77"/>
        <v>0</v>
      </c>
    </row>
    <row r="634" spans="1:15" s="132" customFormat="1" ht="39.950000000000003" customHeight="1">
      <c r="A634" s="102"/>
      <c r="B634" s="105"/>
      <c r="C634" s="105"/>
      <c r="D634" s="105"/>
      <c r="E634" s="107"/>
      <c r="F634" s="111"/>
      <c r="G634" s="109"/>
      <c r="H634" s="118">
        <f t="shared" si="72"/>
        <v>0</v>
      </c>
      <c r="I634" s="119"/>
      <c r="J634" s="113">
        <f t="shared" si="73"/>
        <v>0</v>
      </c>
      <c r="K634" s="120"/>
      <c r="L634" s="113">
        <f t="shared" si="74"/>
        <v>0</v>
      </c>
      <c r="M634" s="121">
        <f t="shared" si="75"/>
        <v>0</v>
      </c>
      <c r="N634" s="152">
        <f t="shared" si="76"/>
        <v>0</v>
      </c>
      <c r="O634" s="153">
        <f t="shared" si="77"/>
        <v>0</v>
      </c>
    </row>
    <row r="635" spans="1:15" s="132" customFormat="1" ht="39.950000000000003" customHeight="1">
      <c r="A635" s="102"/>
      <c r="B635" s="105"/>
      <c r="C635" s="105"/>
      <c r="D635" s="105"/>
      <c r="E635" s="107"/>
      <c r="F635" s="111"/>
      <c r="G635" s="109"/>
      <c r="H635" s="118">
        <f t="shared" si="72"/>
        <v>0</v>
      </c>
      <c r="I635" s="119"/>
      <c r="J635" s="113">
        <f t="shared" si="73"/>
        <v>0</v>
      </c>
      <c r="K635" s="120"/>
      <c r="L635" s="113">
        <f t="shared" si="74"/>
        <v>0</v>
      </c>
      <c r="M635" s="121">
        <f t="shared" si="75"/>
        <v>0</v>
      </c>
      <c r="N635" s="152">
        <f t="shared" si="76"/>
        <v>0</v>
      </c>
      <c r="O635" s="153">
        <f t="shared" si="77"/>
        <v>0</v>
      </c>
    </row>
    <row r="636" spans="1:15" s="132" customFormat="1" ht="39.950000000000003" customHeight="1">
      <c r="A636" s="102"/>
      <c r="B636" s="105"/>
      <c r="C636" s="105"/>
      <c r="D636" s="105"/>
      <c r="E636" s="107"/>
      <c r="F636" s="111"/>
      <c r="G636" s="109"/>
      <c r="H636" s="118">
        <f t="shared" si="72"/>
        <v>0</v>
      </c>
      <c r="I636" s="119"/>
      <c r="J636" s="113">
        <f t="shared" si="73"/>
        <v>0</v>
      </c>
      <c r="K636" s="120"/>
      <c r="L636" s="113">
        <f t="shared" si="74"/>
        <v>0</v>
      </c>
      <c r="M636" s="121">
        <f t="shared" si="75"/>
        <v>0</v>
      </c>
      <c r="N636" s="152">
        <f t="shared" si="76"/>
        <v>0</v>
      </c>
      <c r="O636" s="153">
        <f t="shared" si="77"/>
        <v>0</v>
      </c>
    </row>
    <row r="637" spans="1:15" s="132" customFormat="1" ht="39.950000000000003" customHeight="1">
      <c r="A637" s="102"/>
      <c r="B637" s="105"/>
      <c r="C637" s="105"/>
      <c r="D637" s="105"/>
      <c r="E637" s="107"/>
      <c r="F637" s="111"/>
      <c r="G637" s="109"/>
      <c r="H637" s="118">
        <f t="shared" si="72"/>
        <v>0</v>
      </c>
      <c r="I637" s="119"/>
      <c r="J637" s="113">
        <f t="shared" si="73"/>
        <v>0</v>
      </c>
      <c r="K637" s="120"/>
      <c r="L637" s="113">
        <f t="shared" si="74"/>
        <v>0</v>
      </c>
      <c r="M637" s="121">
        <f t="shared" si="75"/>
        <v>0</v>
      </c>
      <c r="N637" s="152">
        <f t="shared" si="76"/>
        <v>0</v>
      </c>
      <c r="O637" s="153">
        <f t="shared" si="77"/>
        <v>0</v>
      </c>
    </row>
    <row r="638" spans="1:15" s="132" customFormat="1" ht="39.950000000000003" customHeight="1">
      <c r="A638" s="102"/>
      <c r="B638" s="105"/>
      <c r="C638" s="105"/>
      <c r="D638" s="105"/>
      <c r="E638" s="107"/>
      <c r="F638" s="111"/>
      <c r="G638" s="109"/>
      <c r="H638" s="118">
        <f t="shared" si="72"/>
        <v>0</v>
      </c>
      <c r="I638" s="119"/>
      <c r="J638" s="113">
        <f t="shared" si="73"/>
        <v>0</v>
      </c>
      <c r="K638" s="120"/>
      <c r="L638" s="113">
        <f t="shared" si="74"/>
        <v>0</v>
      </c>
      <c r="M638" s="121">
        <f t="shared" si="75"/>
        <v>0</v>
      </c>
      <c r="N638" s="152">
        <f t="shared" si="76"/>
        <v>0</v>
      </c>
      <c r="O638" s="153">
        <f t="shared" si="77"/>
        <v>0</v>
      </c>
    </row>
    <row r="639" spans="1:15" s="132" customFormat="1" ht="39.950000000000003" customHeight="1">
      <c r="A639" s="102"/>
      <c r="B639" s="105"/>
      <c r="C639" s="105"/>
      <c r="D639" s="105"/>
      <c r="E639" s="107"/>
      <c r="F639" s="111"/>
      <c r="G639" s="109"/>
      <c r="H639" s="118">
        <f t="shared" si="72"/>
        <v>0</v>
      </c>
      <c r="I639" s="119"/>
      <c r="J639" s="113">
        <f t="shared" si="73"/>
        <v>0</v>
      </c>
      <c r="K639" s="120"/>
      <c r="L639" s="113">
        <f t="shared" si="74"/>
        <v>0</v>
      </c>
      <c r="M639" s="121">
        <f t="shared" si="75"/>
        <v>0</v>
      </c>
      <c r="N639" s="152">
        <f t="shared" si="76"/>
        <v>0</v>
      </c>
      <c r="O639" s="153">
        <f t="shared" si="77"/>
        <v>0</v>
      </c>
    </row>
    <row r="640" spans="1:15" s="132" customFormat="1" ht="39.950000000000003" customHeight="1">
      <c r="A640" s="102"/>
      <c r="B640" s="105"/>
      <c r="C640" s="105"/>
      <c r="D640" s="105"/>
      <c r="E640" s="107"/>
      <c r="F640" s="111"/>
      <c r="G640" s="109"/>
      <c r="H640" s="118">
        <f t="shared" si="72"/>
        <v>0</v>
      </c>
      <c r="I640" s="119"/>
      <c r="J640" s="113">
        <f t="shared" si="73"/>
        <v>0</v>
      </c>
      <c r="K640" s="120"/>
      <c r="L640" s="113">
        <f t="shared" si="74"/>
        <v>0</v>
      </c>
      <c r="M640" s="121">
        <f t="shared" si="75"/>
        <v>0</v>
      </c>
      <c r="N640" s="152">
        <f t="shared" si="76"/>
        <v>0</v>
      </c>
      <c r="O640" s="153">
        <f t="shared" si="77"/>
        <v>0</v>
      </c>
    </row>
    <row r="641" spans="1:15" s="132" customFormat="1" ht="39.950000000000003" customHeight="1">
      <c r="A641" s="102"/>
      <c r="B641" s="105"/>
      <c r="C641" s="105"/>
      <c r="D641" s="105"/>
      <c r="E641" s="107"/>
      <c r="F641" s="111"/>
      <c r="G641" s="109"/>
      <c r="H641" s="118">
        <f t="shared" si="72"/>
        <v>0</v>
      </c>
      <c r="I641" s="119"/>
      <c r="J641" s="113">
        <f t="shared" si="73"/>
        <v>0</v>
      </c>
      <c r="K641" s="120"/>
      <c r="L641" s="113">
        <f t="shared" si="74"/>
        <v>0</v>
      </c>
      <c r="M641" s="121">
        <f t="shared" si="75"/>
        <v>0</v>
      </c>
      <c r="N641" s="152">
        <f t="shared" si="76"/>
        <v>0</v>
      </c>
      <c r="O641" s="153">
        <f t="shared" si="77"/>
        <v>0</v>
      </c>
    </row>
    <row r="642" spans="1:15" s="132" customFormat="1" ht="39.950000000000003" customHeight="1">
      <c r="A642" s="102"/>
      <c r="B642" s="105"/>
      <c r="C642" s="105"/>
      <c r="D642" s="105"/>
      <c r="E642" s="107"/>
      <c r="F642" s="111"/>
      <c r="G642" s="109"/>
      <c r="H642" s="118">
        <f t="shared" si="72"/>
        <v>0</v>
      </c>
      <c r="I642" s="119"/>
      <c r="J642" s="113">
        <f t="shared" si="73"/>
        <v>0</v>
      </c>
      <c r="K642" s="120"/>
      <c r="L642" s="113">
        <f t="shared" si="74"/>
        <v>0</v>
      </c>
      <c r="M642" s="121">
        <f t="shared" si="75"/>
        <v>0</v>
      </c>
      <c r="N642" s="152">
        <f t="shared" si="76"/>
        <v>0</v>
      </c>
      <c r="O642" s="153">
        <f t="shared" si="77"/>
        <v>0</v>
      </c>
    </row>
    <row r="643" spans="1:15" s="132" customFormat="1" ht="39.950000000000003" customHeight="1">
      <c r="A643" s="102"/>
      <c r="B643" s="105"/>
      <c r="C643" s="105"/>
      <c r="D643" s="105"/>
      <c r="E643" s="107"/>
      <c r="F643" s="111"/>
      <c r="G643" s="109"/>
      <c r="H643" s="118">
        <f t="shared" si="72"/>
        <v>0</v>
      </c>
      <c r="I643" s="119"/>
      <c r="J643" s="113">
        <f t="shared" si="73"/>
        <v>0</v>
      </c>
      <c r="K643" s="120"/>
      <c r="L643" s="113">
        <f t="shared" si="74"/>
        <v>0</v>
      </c>
      <c r="M643" s="121">
        <f t="shared" si="75"/>
        <v>0</v>
      </c>
      <c r="N643" s="152">
        <f t="shared" si="76"/>
        <v>0</v>
      </c>
      <c r="O643" s="153">
        <f t="shared" si="77"/>
        <v>0</v>
      </c>
    </row>
    <row r="644" spans="1:15" s="132" customFormat="1" ht="39.950000000000003" customHeight="1">
      <c r="A644" s="102"/>
      <c r="B644" s="105"/>
      <c r="C644" s="105"/>
      <c r="D644" s="105"/>
      <c r="E644" s="107"/>
      <c r="F644" s="111"/>
      <c r="G644" s="109"/>
      <c r="H644" s="118">
        <f t="shared" si="72"/>
        <v>0</v>
      </c>
      <c r="I644" s="119"/>
      <c r="J644" s="113">
        <f t="shared" si="73"/>
        <v>0</v>
      </c>
      <c r="K644" s="120"/>
      <c r="L644" s="113">
        <f t="shared" si="74"/>
        <v>0</v>
      </c>
      <c r="M644" s="121">
        <f t="shared" si="75"/>
        <v>0</v>
      </c>
      <c r="N644" s="152">
        <f t="shared" si="76"/>
        <v>0</v>
      </c>
      <c r="O644" s="153">
        <f t="shared" si="77"/>
        <v>0</v>
      </c>
    </row>
    <row r="645" spans="1:15" s="132" customFormat="1" ht="39.950000000000003" customHeight="1">
      <c r="A645" s="102"/>
      <c r="B645" s="105"/>
      <c r="C645" s="105"/>
      <c r="D645" s="105"/>
      <c r="E645" s="107"/>
      <c r="F645" s="111"/>
      <c r="G645" s="109"/>
      <c r="H645" s="118">
        <f t="shared" si="72"/>
        <v>0</v>
      </c>
      <c r="I645" s="119"/>
      <c r="J645" s="113">
        <f t="shared" si="73"/>
        <v>0</v>
      </c>
      <c r="K645" s="120"/>
      <c r="L645" s="113">
        <f t="shared" si="74"/>
        <v>0</v>
      </c>
      <c r="M645" s="121">
        <f t="shared" si="75"/>
        <v>0</v>
      </c>
      <c r="N645" s="152">
        <f t="shared" si="76"/>
        <v>0</v>
      </c>
      <c r="O645" s="153">
        <f t="shared" si="77"/>
        <v>0</v>
      </c>
    </row>
    <row r="646" spans="1:15" s="132" customFormat="1" ht="39.950000000000003" customHeight="1">
      <c r="A646" s="102"/>
      <c r="B646" s="105"/>
      <c r="C646" s="105"/>
      <c r="D646" s="105"/>
      <c r="E646" s="107"/>
      <c r="F646" s="111"/>
      <c r="G646" s="109"/>
      <c r="H646" s="118">
        <f t="shared" ref="H646:H709" si="78">ROUNDDOWN(F646*G646,0)</f>
        <v>0</v>
      </c>
      <c r="I646" s="119"/>
      <c r="J646" s="113">
        <f t="shared" ref="J646:J709" si="79">ROUNDDOWN(G646*I646,0)</f>
        <v>0</v>
      </c>
      <c r="K646" s="120"/>
      <c r="L646" s="113">
        <f t="shared" ref="L646:L709" si="80">ROUNDDOWN(G646*K646,0)</f>
        <v>0</v>
      </c>
      <c r="M646" s="121">
        <f t="shared" ref="M646:M709" si="81">I646+K646</f>
        <v>0</v>
      </c>
      <c r="N646" s="152">
        <f t="shared" ref="N646:N709" si="82">SUM(J646)+L646</f>
        <v>0</v>
      </c>
      <c r="O646" s="153">
        <f t="shared" ref="O646:O709" si="83">SUM(H646)-N646</f>
        <v>0</v>
      </c>
    </row>
    <row r="647" spans="1:15" s="132" customFormat="1" ht="39.950000000000003" customHeight="1">
      <c r="A647" s="102"/>
      <c r="B647" s="105"/>
      <c r="C647" s="105"/>
      <c r="D647" s="105"/>
      <c r="E647" s="107"/>
      <c r="F647" s="111"/>
      <c r="G647" s="109"/>
      <c r="H647" s="118">
        <f t="shared" si="78"/>
        <v>0</v>
      </c>
      <c r="I647" s="119"/>
      <c r="J647" s="113">
        <f t="shared" si="79"/>
        <v>0</v>
      </c>
      <c r="K647" s="120"/>
      <c r="L647" s="113">
        <f t="shared" si="80"/>
        <v>0</v>
      </c>
      <c r="M647" s="121">
        <f t="shared" si="81"/>
        <v>0</v>
      </c>
      <c r="N647" s="152">
        <f t="shared" si="82"/>
        <v>0</v>
      </c>
      <c r="O647" s="153">
        <f t="shared" si="83"/>
        <v>0</v>
      </c>
    </row>
    <row r="648" spans="1:15" s="132" customFormat="1" ht="39.950000000000003" customHeight="1">
      <c r="A648" s="102"/>
      <c r="B648" s="105"/>
      <c r="C648" s="105"/>
      <c r="D648" s="105"/>
      <c r="E648" s="107"/>
      <c r="F648" s="111"/>
      <c r="G648" s="109"/>
      <c r="H648" s="118">
        <f t="shared" si="78"/>
        <v>0</v>
      </c>
      <c r="I648" s="119"/>
      <c r="J648" s="113">
        <f t="shared" si="79"/>
        <v>0</v>
      </c>
      <c r="K648" s="120"/>
      <c r="L648" s="113">
        <f t="shared" si="80"/>
        <v>0</v>
      </c>
      <c r="M648" s="121">
        <f t="shared" si="81"/>
        <v>0</v>
      </c>
      <c r="N648" s="152">
        <f t="shared" si="82"/>
        <v>0</v>
      </c>
      <c r="O648" s="153">
        <f t="shared" si="83"/>
        <v>0</v>
      </c>
    </row>
    <row r="649" spans="1:15" s="132" customFormat="1" ht="39.950000000000003" customHeight="1">
      <c r="A649" s="102"/>
      <c r="B649" s="105"/>
      <c r="C649" s="105"/>
      <c r="D649" s="105"/>
      <c r="E649" s="107"/>
      <c r="F649" s="111"/>
      <c r="G649" s="109"/>
      <c r="H649" s="118">
        <f t="shared" si="78"/>
        <v>0</v>
      </c>
      <c r="I649" s="119"/>
      <c r="J649" s="113">
        <f t="shared" si="79"/>
        <v>0</v>
      </c>
      <c r="K649" s="120"/>
      <c r="L649" s="113">
        <f t="shared" si="80"/>
        <v>0</v>
      </c>
      <c r="M649" s="121">
        <f t="shared" si="81"/>
        <v>0</v>
      </c>
      <c r="N649" s="152">
        <f t="shared" si="82"/>
        <v>0</v>
      </c>
      <c r="O649" s="153">
        <f t="shared" si="83"/>
        <v>0</v>
      </c>
    </row>
    <row r="650" spans="1:15" s="132" customFormat="1" ht="39.950000000000003" customHeight="1">
      <c r="A650" s="102"/>
      <c r="B650" s="105"/>
      <c r="C650" s="105"/>
      <c r="D650" s="105"/>
      <c r="E650" s="107"/>
      <c r="F650" s="111"/>
      <c r="G650" s="109"/>
      <c r="H650" s="118">
        <f t="shared" si="78"/>
        <v>0</v>
      </c>
      <c r="I650" s="119"/>
      <c r="J650" s="113">
        <f t="shared" si="79"/>
        <v>0</v>
      </c>
      <c r="K650" s="120"/>
      <c r="L650" s="113">
        <f t="shared" si="80"/>
        <v>0</v>
      </c>
      <c r="M650" s="121">
        <f t="shared" si="81"/>
        <v>0</v>
      </c>
      <c r="N650" s="152">
        <f t="shared" si="82"/>
        <v>0</v>
      </c>
      <c r="O650" s="153">
        <f t="shared" si="83"/>
        <v>0</v>
      </c>
    </row>
    <row r="651" spans="1:15" s="132" customFormat="1" ht="39.75" customHeight="1">
      <c r="A651" s="102"/>
      <c r="B651" s="105"/>
      <c r="C651" s="105"/>
      <c r="D651" s="105"/>
      <c r="E651" s="107"/>
      <c r="F651" s="111"/>
      <c r="G651" s="109"/>
      <c r="H651" s="118">
        <f t="shared" si="78"/>
        <v>0</v>
      </c>
      <c r="I651" s="119"/>
      <c r="J651" s="113">
        <f t="shared" si="79"/>
        <v>0</v>
      </c>
      <c r="K651" s="120"/>
      <c r="L651" s="113">
        <f t="shared" si="80"/>
        <v>0</v>
      </c>
      <c r="M651" s="121">
        <f t="shared" si="81"/>
        <v>0</v>
      </c>
      <c r="N651" s="152">
        <f t="shared" si="82"/>
        <v>0</v>
      </c>
      <c r="O651" s="153">
        <f t="shared" si="83"/>
        <v>0</v>
      </c>
    </row>
    <row r="652" spans="1:15" s="132" customFormat="1" ht="39.950000000000003" customHeight="1">
      <c r="A652" s="102"/>
      <c r="B652" s="105"/>
      <c r="C652" s="105"/>
      <c r="D652" s="105"/>
      <c r="E652" s="107"/>
      <c r="F652" s="111"/>
      <c r="G652" s="109"/>
      <c r="H652" s="118">
        <f t="shared" si="78"/>
        <v>0</v>
      </c>
      <c r="I652" s="119"/>
      <c r="J652" s="113">
        <f t="shared" si="79"/>
        <v>0</v>
      </c>
      <c r="K652" s="120"/>
      <c r="L652" s="113">
        <f t="shared" si="80"/>
        <v>0</v>
      </c>
      <c r="M652" s="121">
        <f t="shared" si="81"/>
        <v>0</v>
      </c>
      <c r="N652" s="152">
        <f t="shared" si="82"/>
        <v>0</v>
      </c>
      <c r="O652" s="153">
        <f t="shared" si="83"/>
        <v>0</v>
      </c>
    </row>
    <row r="653" spans="1:15" s="132" customFormat="1" ht="39.950000000000003" customHeight="1">
      <c r="A653" s="102"/>
      <c r="B653" s="105"/>
      <c r="C653" s="105"/>
      <c r="D653" s="105"/>
      <c r="E653" s="107"/>
      <c r="F653" s="111"/>
      <c r="G653" s="109"/>
      <c r="H653" s="118">
        <f t="shared" si="78"/>
        <v>0</v>
      </c>
      <c r="I653" s="119"/>
      <c r="J653" s="113">
        <f t="shared" si="79"/>
        <v>0</v>
      </c>
      <c r="K653" s="120"/>
      <c r="L653" s="113">
        <f t="shared" si="80"/>
        <v>0</v>
      </c>
      <c r="M653" s="121">
        <f t="shared" si="81"/>
        <v>0</v>
      </c>
      <c r="N653" s="152">
        <f t="shared" si="82"/>
        <v>0</v>
      </c>
      <c r="O653" s="153">
        <f t="shared" si="83"/>
        <v>0</v>
      </c>
    </row>
    <row r="654" spans="1:15" s="132" customFormat="1" ht="39.950000000000003" customHeight="1">
      <c r="A654" s="102"/>
      <c r="B654" s="105"/>
      <c r="C654" s="105"/>
      <c r="D654" s="105"/>
      <c r="E654" s="107"/>
      <c r="F654" s="111"/>
      <c r="G654" s="109"/>
      <c r="H654" s="118">
        <f t="shared" si="78"/>
        <v>0</v>
      </c>
      <c r="I654" s="119"/>
      <c r="J654" s="113">
        <f t="shared" si="79"/>
        <v>0</v>
      </c>
      <c r="K654" s="120"/>
      <c r="L654" s="113">
        <f t="shared" si="80"/>
        <v>0</v>
      </c>
      <c r="M654" s="121">
        <f t="shared" si="81"/>
        <v>0</v>
      </c>
      <c r="N654" s="152">
        <f t="shared" si="82"/>
        <v>0</v>
      </c>
      <c r="O654" s="153">
        <f t="shared" si="83"/>
        <v>0</v>
      </c>
    </row>
    <row r="655" spans="1:15" s="132" customFormat="1" ht="39.950000000000003" customHeight="1">
      <c r="A655" s="102"/>
      <c r="B655" s="105"/>
      <c r="C655" s="105"/>
      <c r="D655" s="105"/>
      <c r="E655" s="107"/>
      <c r="F655" s="111"/>
      <c r="G655" s="109"/>
      <c r="H655" s="118">
        <f t="shared" si="78"/>
        <v>0</v>
      </c>
      <c r="I655" s="119"/>
      <c r="J655" s="113">
        <f t="shared" si="79"/>
        <v>0</v>
      </c>
      <c r="K655" s="120"/>
      <c r="L655" s="113">
        <f t="shared" si="80"/>
        <v>0</v>
      </c>
      <c r="M655" s="121">
        <f t="shared" si="81"/>
        <v>0</v>
      </c>
      <c r="N655" s="152">
        <f t="shared" si="82"/>
        <v>0</v>
      </c>
      <c r="O655" s="153">
        <f t="shared" si="83"/>
        <v>0</v>
      </c>
    </row>
    <row r="656" spans="1:15" s="132" customFormat="1" ht="39.950000000000003" customHeight="1">
      <c r="A656" s="102"/>
      <c r="B656" s="105"/>
      <c r="C656" s="105"/>
      <c r="D656" s="105"/>
      <c r="E656" s="107"/>
      <c r="F656" s="111"/>
      <c r="G656" s="109"/>
      <c r="H656" s="118">
        <f t="shared" si="78"/>
        <v>0</v>
      </c>
      <c r="I656" s="119"/>
      <c r="J656" s="113">
        <f t="shared" si="79"/>
        <v>0</v>
      </c>
      <c r="K656" s="120"/>
      <c r="L656" s="113">
        <f t="shared" si="80"/>
        <v>0</v>
      </c>
      <c r="M656" s="121">
        <f t="shared" si="81"/>
        <v>0</v>
      </c>
      <c r="N656" s="152">
        <f t="shared" si="82"/>
        <v>0</v>
      </c>
      <c r="O656" s="153">
        <f t="shared" si="83"/>
        <v>0</v>
      </c>
    </row>
    <row r="657" spans="1:15" s="132" customFormat="1" ht="39.950000000000003" customHeight="1">
      <c r="A657" s="102"/>
      <c r="B657" s="105"/>
      <c r="C657" s="105"/>
      <c r="D657" s="105"/>
      <c r="E657" s="107"/>
      <c r="F657" s="111"/>
      <c r="G657" s="109"/>
      <c r="H657" s="118">
        <f t="shared" si="78"/>
        <v>0</v>
      </c>
      <c r="I657" s="119"/>
      <c r="J657" s="113">
        <f t="shared" si="79"/>
        <v>0</v>
      </c>
      <c r="K657" s="120"/>
      <c r="L657" s="113">
        <f t="shared" si="80"/>
        <v>0</v>
      </c>
      <c r="M657" s="121">
        <f t="shared" si="81"/>
        <v>0</v>
      </c>
      <c r="N657" s="152">
        <f t="shared" si="82"/>
        <v>0</v>
      </c>
      <c r="O657" s="153">
        <f t="shared" si="83"/>
        <v>0</v>
      </c>
    </row>
    <row r="658" spans="1:15" s="132" customFormat="1" ht="39.950000000000003" customHeight="1">
      <c r="A658" s="102"/>
      <c r="B658" s="105"/>
      <c r="C658" s="105"/>
      <c r="D658" s="105"/>
      <c r="E658" s="107"/>
      <c r="F658" s="111"/>
      <c r="G658" s="109"/>
      <c r="H658" s="118">
        <f t="shared" si="78"/>
        <v>0</v>
      </c>
      <c r="I658" s="119"/>
      <c r="J658" s="113">
        <f t="shared" si="79"/>
        <v>0</v>
      </c>
      <c r="K658" s="120"/>
      <c r="L658" s="113">
        <f t="shared" si="80"/>
        <v>0</v>
      </c>
      <c r="M658" s="121">
        <f t="shared" si="81"/>
        <v>0</v>
      </c>
      <c r="N658" s="152">
        <f t="shared" si="82"/>
        <v>0</v>
      </c>
      <c r="O658" s="153">
        <f t="shared" si="83"/>
        <v>0</v>
      </c>
    </row>
    <row r="659" spans="1:15" s="132" customFormat="1" ht="39.950000000000003" customHeight="1">
      <c r="A659" s="102"/>
      <c r="B659" s="105"/>
      <c r="C659" s="105"/>
      <c r="D659" s="105"/>
      <c r="E659" s="107"/>
      <c r="F659" s="111"/>
      <c r="G659" s="109"/>
      <c r="H659" s="118">
        <f t="shared" si="78"/>
        <v>0</v>
      </c>
      <c r="I659" s="119"/>
      <c r="J659" s="113">
        <f t="shared" si="79"/>
        <v>0</v>
      </c>
      <c r="K659" s="120"/>
      <c r="L659" s="113">
        <f t="shared" si="80"/>
        <v>0</v>
      </c>
      <c r="M659" s="121">
        <f t="shared" si="81"/>
        <v>0</v>
      </c>
      <c r="N659" s="152">
        <f t="shared" si="82"/>
        <v>0</v>
      </c>
      <c r="O659" s="153">
        <f t="shared" si="83"/>
        <v>0</v>
      </c>
    </row>
    <row r="660" spans="1:15" s="132" customFormat="1" ht="39.950000000000003" customHeight="1">
      <c r="A660" s="102"/>
      <c r="B660" s="105"/>
      <c r="C660" s="105"/>
      <c r="D660" s="105"/>
      <c r="E660" s="107"/>
      <c r="F660" s="111"/>
      <c r="G660" s="109"/>
      <c r="H660" s="118">
        <f t="shared" si="78"/>
        <v>0</v>
      </c>
      <c r="I660" s="119"/>
      <c r="J660" s="113">
        <f t="shared" si="79"/>
        <v>0</v>
      </c>
      <c r="K660" s="120"/>
      <c r="L660" s="113">
        <f t="shared" si="80"/>
        <v>0</v>
      </c>
      <c r="M660" s="121">
        <f t="shared" si="81"/>
        <v>0</v>
      </c>
      <c r="N660" s="152">
        <f t="shared" si="82"/>
        <v>0</v>
      </c>
      <c r="O660" s="153">
        <f t="shared" si="83"/>
        <v>0</v>
      </c>
    </row>
    <row r="661" spans="1:15" s="132" customFormat="1" ht="39.950000000000003" customHeight="1">
      <c r="A661" s="102"/>
      <c r="B661" s="105"/>
      <c r="C661" s="105"/>
      <c r="D661" s="105"/>
      <c r="E661" s="107"/>
      <c r="F661" s="111"/>
      <c r="G661" s="109"/>
      <c r="H661" s="118">
        <f t="shared" si="78"/>
        <v>0</v>
      </c>
      <c r="I661" s="119"/>
      <c r="J661" s="113">
        <f t="shared" si="79"/>
        <v>0</v>
      </c>
      <c r="K661" s="120"/>
      <c r="L661" s="113">
        <f t="shared" si="80"/>
        <v>0</v>
      </c>
      <c r="M661" s="121">
        <f t="shared" si="81"/>
        <v>0</v>
      </c>
      <c r="N661" s="152">
        <f t="shared" si="82"/>
        <v>0</v>
      </c>
      <c r="O661" s="153">
        <f t="shared" si="83"/>
        <v>0</v>
      </c>
    </row>
    <row r="662" spans="1:15" s="132" customFormat="1" ht="39.950000000000003" customHeight="1">
      <c r="A662" s="102"/>
      <c r="B662" s="105"/>
      <c r="C662" s="105"/>
      <c r="D662" s="105"/>
      <c r="E662" s="107"/>
      <c r="F662" s="111"/>
      <c r="G662" s="109"/>
      <c r="H662" s="118">
        <f t="shared" si="78"/>
        <v>0</v>
      </c>
      <c r="I662" s="119"/>
      <c r="J662" s="113">
        <f t="shared" si="79"/>
        <v>0</v>
      </c>
      <c r="K662" s="120"/>
      <c r="L662" s="113">
        <f t="shared" si="80"/>
        <v>0</v>
      </c>
      <c r="M662" s="121">
        <f t="shared" si="81"/>
        <v>0</v>
      </c>
      <c r="N662" s="152">
        <f t="shared" si="82"/>
        <v>0</v>
      </c>
      <c r="O662" s="153">
        <f t="shared" si="83"/>
        <v>0</v>
      </c>
    </row>
    <row r="663" spans="1:15" s="132" customFormat="1" ht="39.950000000000003" customHeight="1">
      <c r="A663" s="102"/>
      <c r="B663" s="105"/>
      <c r="C663" s="105"/>
      <c r="D663" s="105"/>
      <c r="E663" s="107"/>
      <c r="F663" s="111"/>
      <c r="G663" s="109"/>
      <c r="H663" s="118">
        <f t="shared" si="78"/>
        <v>0</v>
      </c>
      <c r="I663" s="119"/>
      <c r="J663" s="113">
        <f t="shared" si="79"/>
        <v>0</v>
      </c>
      <c r="K663" s="120"/>
      <c r="L663" s="113">
        <f t="shared" si="80"/>
        <v>0</v>
      </c>
      <c r="M663" s="121">
        <f t="shared" si="81"/>
        <v>0</v>
      </c>
      <c r="N663" s="152">
        <f t="shared" si="82"/>
        <v>0</v>
      </c>
      <c r="O663" s="153">
        <f t="shared" si="83"/>
        <v>0</v>
      </c>
    </row>
    <row r="664" spans="1:15" s="132" customFormat="1" ht="39.950000000000003" customHeight="1">
      <c r="A664" s="102"/>
      <c r="B664" s="105"/>
      <c r="C664" s="105"/>
      <c r="D664" s="105"/>
      <c r="E664" s="107"/>
      <c r="F664" s="111"/>
      <c r="G664" s="109"/>
      <c r="H664" s="118">
        <f t="shared" si="78"/>
        <v>0</v>
      </c>
      <c r="I664" s="119"/>
      <c r="J664" s="113">
        <f t="shared" si="79"/>
        <v>0</v>
      </c>
      <c r="K664" s="120"/>
      <c r="L664" s="113">
        <f t="shared" si="80"/>
        <v>0</v>
      </c>
      <c r="M664" s="121">
        <f t="shared" si="81"/>
        <v>0</v>
      </c>
      <c r="N664" s="152">
        <f t="shared" si="82"/>
        <v>0</v>
      </c>
      <c r="O664" s="153">
        <f t="shared" si="83"/>
        <v>0</v>
      </c>
    </row>
    <row r="665" spans="1:15" s="132" customFormat="1" ht="39.950000000000003" customHeight="1">
      <c r="A665" s="102"/>
      <c r="B665" s="105"/>
      <c r="C665" s="105"/>
      <c r="D665" s="105"/>
      <c r="E665" s="107"/>
      <c r="F665" s="111"/>
      <c r="G665" s="109"/>
      <c r="H665" s="118">
        <f t="shared" si="78"/>
        <v>0</v>
      </c>
      <c r="I665" s="119"/>
      <c r="J665" s="113">
        <f t="shared" si="79"/>
        <v>0</v>
      </c>
      <c r="K665" s="120"/>
      <c r="L665" s="113">
        <f t="shared" si="80"/>
        <v>0</v>
      </c>
      <c r="M665" s="121">
        <f t="shared" si="81"/>
        <v>0</v>
      </c>
      <c r="N665" s="152">
        <f t="shared" si="82"/>
        <v>0</v>
      </c>
      <c r="O665" s="153">
        <f t="shared" si="83"/>
        <v>0</v>
      </c>
    </row>
    <row r="666" spans="1:15" s="132" customFormat="1" ht="39.950000000000003" customHeight="1">
      <c r="A666" s="102"/>
      <c r="B666" s="105"/>
      <c r="C666" s="105"/>
      <c r="D666" s="105"/>
      <c r="E666" s="107"/>
      <c r="F666" s="111"/>
      <c r="G666" s="109"/>
      <c r="H666" s="118">
        <f t="shared" si="78"/>
        <v>0</v>
      </c>
      <c r="I666" s="119"/>
      <c r="J666" s="113">
        <f t="shared" si="79"/>
        <v>0</v>
      </c>
      <c r="K666" s="120"/>
      <c r="L666" s="113">
        <f t="shared" si="80"/>
        <v>0</v>
      </c>
      <c r="M666" s="121">
        <f t="shared" si="81"/>
        <v>0</v>
      </c>
      <c r="N666" s="152">
        <f t="shared" si="82"/>
        <v>0</v>
      </c>
      <c r="O666" s="153">
        <f t="shared" si="83"/>
        <v>0</v>
      </c>
    </row>
    <row r="667" spans="1:15" s="132" customFormat="1" ht="39.950000000000003" customHeight="1">
      <c r="A667" s="102"/>
      <c r="B667" s="105"/>
      <c r="C667" s="105"/>
      <c r="D667" s="105"/>
      <c r="E667" s="107"/>
      <c r="F667" s="111"/>
      <c r="G667" s="109"/>
      <c r="H667" s="118">
        <f t="shared" si="78"/>
        <v>0</v>
      </c>
      <c r="I667" s="119"/>
      <c r="J667" s="113">
        <f t="shared" si="79"/>
        <v>0</v>
      </c>
      <c r="K667" s="120"/>
      <c r="L667" s="113">
        <f t="shared" si="80"/>
        <v>0</v>
      </c>
      <c r="M667" s="121">
        <f t="shared" si="81"/>
        <v>0</v>
      </c>
      <c r="N667" s="152">
        <f t="shared" si="82"/>
        <v>0</v>
      </c>
      <c r="O667" s="153">
        <f t="shared" si="83"/>
        <v>0</v>
      </c>
    </row>
    <row r="668" spans="1:15" s="132" customFormat="1" ht="39.950000000000003" customHeight="1">
      <c r="A668" s="102"/>
      <c r="B668" s="105"/>
      <c r="C668" s="105"/>
      <c r="D668" s="105"/>
      <c r="E668" s="107"/>
      <c r="F668" s="111"/>
      <c r="G668" s="109"/>
      <c r="H668" s="118">
        <f t="shared" si="78"/>
        <v>0</v>
      </c>
      <c r="I668" s="119"/>
      <c r="J668" s="113">
        <f t="shared" si="79"/>
        <v>0</v>
      </c>
      <c r="K668" s="120"/>
      <c r="L668" s="113">
        <f t="shared" si="80"/>
        <v>0</v>
      </c>
      <c r="M668" s="121">
        <f t="shared" si="81"/>
        <v>0</v>
      </c>
      <c r="N668" s="152">
        <f t="shared" si="82"/>
        <v>0</v>
      </c>
      <c r="O668" s="153">
        <f t="shared" si="83"/>
        <v>0</v>
      </c>
    </row>
    <row r="669" spans="1:15" s="132" customFormat="1" ht="39.950000000000003" customHeight="1">
      <c r="A669" s="102"/>
      <c r="B669" s="105"/>
      <c r="C669" s="105"/>
      <c r="D669" s="105"/>
      <c r="E669" s="107"/>
      <c r="F669" s="111"/>
      <c r="G669" s="109"/>
      <c r="H669" s="118">
        <f t="shared" si="78"/>
        <v>0</v>
      </c>
      <c r="I669" s="119"/>
      <c r="J669" s="113">
        <f t="shared" si="79"/>
        <v>0</v>
      </c>
      <c r="K669" s="120"/>
      <c r="L669" s="113">
        <f t="shared" si="80"/>
        <v>0</v>
      </c>
      <c r="M669" s="121">
        <f t="shared" si="81"/>
        <v>0</v>
      </c>
      <c r="N669" s="152">
        <f t="shared" si="82"/>
        <v>0</v>
      </c>
      <c r="O669" s="153">
        <f t="shared" si="83"/>
        <v>0</v>
      </c>
    </row>
    <row r="670" spans="1:15" s="132" customFormat="1" ht="39.950000000000003" customHeight="1">
      <c r="A670" s="102"/>
      <c r="B670" s="105"/>
      <c r="C670" s="105"/>
      <c r="D670" s="105"/>
      <c r="E670" s="107"/>
      <c r="F670" s="111"/>
      <c r="G670" s="109"/>
      <c r="H670" s="118">
        <f t="shared" si="78"/>
        <v>0</v>
      </c>
      <c r="I670" s="119"/>
      <c r="J670" s="113">
        <f t="shared" si="79"/>
        <v>0</v>
      </c>
      <c r="K670" s="120"/>
      <c r="L670" s="113">
        <f t="shared" si="80"/>
        <v>0</v>
      </c>
      <c r="M670" s="121">
        <f t="shared" si="81"/>
        <v>0</v>
      </c>
      <c r="N670" s="152">
        <f t="shared" si="82"/>
        <v>0</v>
      </c>
      <c r="O670" s="153">
        <f t="shared" si="83"/>
        <v>0</v>
      </c>
    </row>
    <row r="671" spans="1:15" s="132" customFormat="1" ht="39.950000000000003" customHeight="1">
      <c r="A671" s="102"/>
      <c r="B671" s="105"/>
      <c r="C671" s="105"/>
      <c r="D671" s="105"/>
      <c r="E671" s="107"/>
      <c r="F671" s="111"/>
      <c r="G671" s="109"/>
      <c r="H671" s="118">
        <f t="shared" si="78"/>
        <v>0</v>
      </c>
      <c r="I671" s="119"/>
      <c r="J671" s="113">
        <f t="shared" si="79"/>
        <v>0</v>
      </c>
      <c r="K671" s="120"/>
      <c r="L671" s="113">
        <f t="shared" si="80"/>
        <v>0</v>
      </c>
      <c r="M671" s="121">
        <f t="shared" si="81"/>
        <v>0</v>
      </c>
      <c r="N671" s="152">
        <f t="shared" si="82"/>
        <v>0</v>
      </c>
      <c r="O671" s="153">
        <f t="shared" si="83"/>
        <v>0</v>
      </c>
    </row>
    <row r="672" spans="1:15" s="132" customFormat="1" ht="39.950000000000003" customHeight="1">
      <c r="A672" s="102"/>
      <c r="B672" s="105"/>
      <c r="C672" s="105"/>
      <c r="D672" s="105"/>
      <c r="E672" s="107"/>
      <c r="F672" s="111"/>
      <c r="G672" s="109"/>
      <c r="H672" s="118">
        <f t="shared" si="78"/>
        <v>0</v>
      </c>
      <c r="I672" s="119"/>
      <c r="J672" s="113">
        <f t="shared" si="79"/>
        <v>0</v>
      </c>
      <c r="K672" s="120"/>
      <c r="L672" s="113">
        <f t="shared" si="80"/>
        <v>0</v>
      </c>
      <c r="M672" s="121">
        <f t="shared" si="81"/>
        <v>0</v>
      </c>
      <c r="N672" s="152">
        <f t="shared" si="82"/>
        <v>0</v>
      </c>
      <c r="O672" s="153">
        <f t="shared" si="83"/>
        <v>0</v>
      </c>
    </row>
    <row r="673" spans="1:15" s="132" customFormat="1" ht="39.950000000000003" customHeight="1">
      <c r="A673" s="102"/>
      <c r="B673" s="105"/>
      <c r="C673" s="105"/>
      <c r="D673" s="105"/>
      <c r="E673" s="107"/>
      <c r="F673" s="111"/>
      <c r="G673" s="109"/>
      <c r="H673" s="118">
        <f t="shared" si="78"/>
        <v>0</v>
      </c>
      <c r="I673" s="119"/>
      <c r="J673" s="113">
        <f t="shared" si="79"/>
        <v>0</v>
      </c>
      <c r="K673" s="120"/>
      <c r="L673" s="113">
        <f t="shared" si="80"/>
        <v>0</v>
      </c>
      <c r="M673" s="121">
        <f t="shared" si="81"/>
        <v>0</v>
      </c>
      <c r="N673" s="152">
        <f t="shared" si="82"/>
        <v>0</v>
      </c>
      <c r="O673" s="153">
        <f t="shared" si="83"/>
        <v>0</v>
      </c>
    </row>
    <row r="674" spans="1:15" s="132" customFormat="1" ht="39.950000000000003" customHeight="1">
      <c r="A674" s="102"/>
      <c r="B674" s="105"/>
      <c r="C674" s="105"/>
      <c r="D674" s="105"/>
      <c r="E674" s="107"/>
      <c r="F674" s="111"/>
      <c r="G674" s="109"/>
      <c r="H674" s="118">
        <f t="shared" si="78"/>
        <v>0</v>
      </c>
      <c r="I674" s="119"/>
      <c r="J674" s="113">
        <f t="shared" si="79"/>
        <v>0</v>
      </c>
      <c r="K674" s="120"/>
      <c r="L674" s="113">
        <f t="shared" si="80"/>
        <v>0</v>
      </c>
      <c r="M674" s="121">
        <f t="shared" si="81"/>
        <v>0</v>
      </c>
      <c r="N674" s="152">
        <f t="shared" si="82"/>
        <v>0</v>
      </c>
      <c r="O674" s="153">
        <f t="shared" si="83"/>
        <v>0</v>
      </c>
    </row>
    <row r="675" spans="1:15" s="132" customFormat="1" ht="39.950000000000003" customHeight="1">
      <c r="A675" s="102"/>
      <c r="B675" s="105"/>
      <c r="C675" s="105"/>
      <c r="D675" s="105"/>
      <c r="E675" s="107"/>
      <c r="F675" s="111"/>
      <c r="G675" s="109"/>
      <c r="H675" s="118">
        <f t="shared" si="78"/>
        <v>0</v>
      </c>
      <c r="I675" s="119"/>
      <c r="J675" s="113">
        <f t="shared" si="79"/>
        <v>0</v>
      </c>
      <c r="K675" s="120"/>
      <c r="L675" s="113">
        <f t="shared" si="80"/>
        <v>0</v>
      </c>
      <c r="M675" s="121">
        <f t="shared" si="81"/>
        <v>0</v>
      </c>
      <c r="N675" s="152">
        <f t="shared" si="82"/>
        <v>0</v>
      </c>
      <c r="O675" s="153">
        <f t="shared" si="83"/>
        <v>0</v>
      </c>
    </row>
    <row r="676" spans="1:15" s="132" customFormat="1" ht="39.950000000000003" customHeight="1">
      <c r="A676" s="102"/>
      <c r="B676" s="105"/>
      <c r="C676" s="105"/>
      <c r="D676" s="105"/>
      <c r="E676" s="107"/>
      <c r="F676" s="111"/>
      <c r="G676" s="109"/>
      <c r="H676" s="118">
        <f t="shared" si="78"/>
        <v>0</v>
      </c>
      <c r="I676" s="119"/>
      <c r="J676" s="113">
        <f t="shared" si="79"/>
        <v>0</v>
      </c>
      <c r="K676" s="120"/>
      <c r="L676" s="113">
        <f t="shared" si="80"/>
        <v>0</v>
      </c>
      <c r="M676" s="121">
        <f t="shared" si="81"/>
        <v>0</v>
      </c>
      <c r="N676" s="152">
        <f t="shared" si="82"/>
        <v>0</v>
      </c>
      <c r="O676" s="153">
        <f t="shared" si="83"/>
        <v>0</v>
      </c>
    </row>
    <row r="677" spans="1:15" s="132" customFormat="1" ht="39.950000000000003" customHeight="1">
      <c r="A677" s="102"/>
      <c r="B677" s="105"/>
      <c r="C677" s="105"/>
      <c r="D677" s="105"/>
      <c r="E677" s="107"/>
      <c r="F677" s="111"/>
      <c r="G677" s="109"/>
      <c r="H677" s="118">
        <f t="shared" si="78"/>
        <v>0</v>
      </c>
      <c r="I677" s="119"/>
      <c r="J677" s="113">
        <f t="shared" si="79"/>
        <v>0</v>
      </c>
      <c r="K677" s="120"/>
      <c r="L677" s="113">
        <f t="shared" si="80"/>
        <v>0</v>
      </c>
      <c r="M677" s="121">
        <f t="shared" si="81"/>
        <v>0</v>
      </c>
      <c r="N677" s="152">
        <f t="shared" si="82"/>
        <v>0</v>
      </c>
      <c r="O677" s="153">
        <f t="shared" si="83"/>
        <v>0</v>
      </c>
    </row>
    <row r="678" spans="1:15" s="132" customFormat="1" ht="39.950000000000003" customHeight="1">
      <c r="A678" s="102"/>
      <c r="B678" s="105"/>
      <c r="C678" s="105"/>
      <c r="D678" s="105"/>
      <c r="E678" s="107"/>
      <c r="F678" s="111"/>
      <c r="G678" s="109"/>
      <c r="H678" s="118">
        <f t="shared" si="78"/>
        <v>0</v>
      </c>
      <c r="I678" s="119"/>
      <c r="J678" s="113">
        <f t="shared" si="79"/>
        <v>0</v>
      </c>
      <c r="K678" s="120"/>
      <c r="L678" s="113">
        <f t="shared" si="80"/>
        <v>0</v>
      </c>
      <c r="M678" s="121">
        <f t="shared" si="81"/>
        <v>0</v>
      </c>
      <c r="N678" s="152">
        <f t="shared" si="82"/>
        <v>0</v>
      </c>
      <c r="O678" s="153">
        <f t="shared" si="83"/>
        <v>0</v>
      </c>
    </row>
    <row r="679" spans="1:15" s="132" customFormat="1" ht="39.950000000000003" customHeight="1">
      <c r="A679" s="102"/>
      <c r="B679" s="105"/>
      <c r="C679" s="105"/>
      <c r="D679" s="105"/>
      <c r="E679" s="107"/>
      <c r="F679" s="111"/>
      <c r="G679" s="109"/>
      <c r="H679" s="118">
        <f t="shared" si="78"/>
        <v>0</v>
      </c>
      <c r="I679" s="119"/>
      <c r="J679" s="113">
        <f t="shared" si="79"/>
        <v>0</v>
      </c>
      <c r="K679" s="120"/>
      <c r="L679" s="113">
        <f t="shared" si="80"/>
        <v>0</v>
      </c>
      <c r="M679" s="121">
        <f t="shared" si="81"/>
        <v>0</v>
      </c>
      <c r="N679" s="152">
        <f t="shared" si="82"/>
        <v>0</v>
      </c>
      <c r="O679" s="153">
        <f t="shared" si="83"/>
        <v>0</v>
      </c>
    </row>
    <row r="680" spans="1:15" s="132" customFormat="1" ht="39.950000000000003" customHeight="1">
      <c r="A680" s="102"/>
      <c r="B680" s="105"/>
      <c r="C680" s="105"/>
      <c r="D680" s="105"/>
      <c r="E680" s="107"/>
      <c r="F680" s="111"/>
      <c r="G680" s="109"/>
      <c r="H680" s="118">
        <f t="shared" si="78"/>
        <v>0</v>
      </c>
      <c r="I680" s="119"/>
      <c r="J680" s="113">
        <f t="shared" si="79"/>
        <v>0</v>
      </c>
      <c r="K680" s="120"/>
      <c r="L680" s="113">
        <f t="shared" si="80"/>
        <v>0</v>
      </c>
      <c r="M680" s="121">
        <f t="shared" si="81"/>
        <v>0</v>
      </c>
      <c r="N680" s="152">
        <f t="shared" si="82"/>
        <v>0</v>
      </c>
      <c r="O680" s="153">
        <f t="shared" si="83"/>
        <v>0</v>
      </c>
    </row>
    <row r="681" spans="1:15" s="132" customFormat="1" ht="39.950000000000003" customHeight="1">
      <c r="A681" s="102"/>
      <c r="B681" s="105"/>
      <c r="C681" s="105"/>
      <c r="D681" s="105"/>
      <c r="E681" s="107"/>
      <c r="F681" s="111"/>
      <c r="G681" s="109"/>
      <c r="H681" s="118">
        <f t="shared" si="78"/>
        <v>0</v>
      </c>
      <c r="I681" s="119"/>
      <c r="J681" s="113">
        <f t="shared" si="79"/>
        <v>0</v>
      </c>
      <c r="K681" s="120"/>
      <c r="L681" s="113">
        <f t="shared" si="80"/>
        <v>0</v>
      </c>
      <c r="M681" s="121">
        <f t="shared" si="81"/>
        <v>0</v>
      </c>
      <c r="N681" s="152">
        <f t="shared" si="82"/>
        <v>0</v>
      </c>
      <c r="O681" s="153">
        <f t="shared" si="83"/>
        <v>0</v>
      </c>
    </row>
    <row r="682" spans="1:15" s="132" customFormat="1" ht="39.950000000000003" customHeight="1">
      <c r="A682" s="102"/>
      <c r="B682" s="105"/>
      <c r="C682" s="105"/>
      <c r="D682" s="105"/>
      <c r="E682" s="107"/>
      <c r="F682" s="111"/>
      <c r="G682" s="109"/>
      <c r="H682" s="118">
        <f t="shared" si="78"/>
        <v>0</v>
      </c>
      <c r="I682" s="119"/>
      <c r="J682" s="113">
        <f t="shared" si="79"/>
        <v>0</v>
      </c>
      <c r="K682" s="120"/>
      <c r="L682" s="113">
        <f t="shared" si="80"/>
        <v>0</v>
      </c>
      <c r="M682" s="121">
        <f t="shared" si="81"/>
        <v>0</v>
      </c>
      <c r="N682" s="152">
        <f t="shared" si="82"/>
        <v>0</v>
      </c>
      <c r="O682" s="153">
        <f t="shared" si="83"/>
        <v>0</v>
      </c>
    </row>
    <row r="683" spans="1:15" s="132" customFormat="1" ht="39.950000000000003" customHeight="1">
      <c r="A683" s="102"/>
      <c r="B683" s="105"/>
      <c r="C683" s="105"/>
      <c r="D683" s="105"/>
      <c r="E683" s="107"/>
      <c r="F683" s="111"/>
      <c r="G683" s="109"/>
      <c r="H683" s="118">
        <f t="shared" si="78"/>
        <v>0</v>
      </c>
      <c r="I683" s="119"/>
      <c r="J683" s="113">
        <f t="shared" si="79"/>
        <v>0</v>
      </c>
      <c r="K683" s="120"/>
      <c r="L683" s="113">
        <f t="shared" si="80"/>
        <v>0</v>
      </c>
      <c r="M683" s="121">
        <f t="shared" si="81"/>
        <v>0</v>
      </c>
      <c r="N683" s="152">
        <f t="shared" si="82"/>
        <v>0</v>
      </c>
      <c r="O683" s="153">
        <f t="shared" si="83"/>
        <v>0</v>
      </c>
    </row>
    <row r="684" spans="1:15" s="132" customFormat="1" ht="39.950000000000003" customHeight="1">
      <c r="A684" s="102"/>
      <c r="B684" s="105"/>
      <c r="C684" s="105"/>
      <c r="D684" s="105"/>
      <c r="E684" s="107"/>
      <c r="F684" s="111"/>
      <c r="G684" s="109"/>
      <c r="H684" s="118">
        <f t="shared" si="78"/>
        <v>0</v>
      </c>
      <c r="I684" s="119"/>
      <c r="J684" s="113">
        <f t="shared" si="79"/>
        <v>0</v>
      </c>
      <c r="K684" s="120"/>
      <c r="L684" s="113">
        <f t="shared" si="80"/>
        <v>0</v>
      </c>
      <c r="M684" s="121">
        <f t="shared" si="81"/>
        <v>0</v>
      </c>
      <c r="N684" s="152">
        <f t="shared" si="82"/>
        <v>0</v>
      </c>
      <c r="O684" s="153">
        <f t="shared" si="83"/>
        <v>0</v>
      </c>
    </row>
    <row r="685" spans="1:15" s="132" customFormat="1" ht="39.950000000000003" customHeight="1">
      <c r="A685" s="102"/>
      <c r="B685" s="105"/>
      <c r="C685" s="105"/>
      <c r="D685" s="105"/>
      <c r="E685" s="107"/>
      <c r="F685" s="111"/>
      <c r="G685" s="109"/>
      <c r="H685" s="118">
        <f t="shared" si="78"/>
        <v>0</v>
      </c>
      <c r="I685" s="119"/>
      <c r="J685" s="113">
        <f t="shared" si="79"/>
        <v>0</v>
      </c>
      <c r="K685" s="120"/>
      <c r="L685" s="113">
        <f t="shared" si="80"/>
        <v>0</v>
      </c>
      <c r="M685" s="121">
        <f t="shared" si="81"/>
        <v>0</v>
      </c>
      <c r="N685" s="152">
        <f t="shared" si="82"/>
        <v>0</v>
      </c>
      <c r="O685" s="153">
        <f t="shared" si="83"/>
        <v>0</v>
      </c>
    </row>
    <row r="686" spans="1:15" s="132" customFormat="1" ht="39.950000000000003" customHeight="1">
      <c r="A686" s="102"/>
      <c r="B686" s="105"/>
      <c r="C686" s="105"/>
      <c r="D686" s="105"/>
      <c r="E686" s="107"/>
      <c r="F686" s="111"/>
      <c r="G686" s="109"/>
      <c r="H686" s="118">
        <f t="shared" si="78"/>
        <v>0</v>
      </c>
      <c r="I686" s="119"/>
      <c r="J686" s="113">
        <f t="shared" si="79"/>
        <v>0</v>
      </c>
      <c r="K686" s="120"/>
      <c r="L686" s="113">
        <f t="shared" si="80"/>
        <v>0</v>
      </c>
      <c r="M686" s="121">
        <f t="shared" si="81"/>
        <v>0</v>
      </c>
      <c r="N686" s="152">
        <f t="shared" si="82"/>
        <v>0</v>
      </c>
      <c r="O686" s="153">
        <f t="shared" si="83"/>
        <v>0</v>
      </c>
    </row>
    <row r="687" spans="1:15" s="132" customFormat="1" ht="39.950000000000003" customHeight="1">
      <c r="A687" s="102"/>
      <c r="B687" s="105"/>
      <c r="C687" s="105"/>
      <c r="D687" s="105"/>
      <c r="E687" s="107"/>
      <c r="F687" s="111"/>
      <c r="G687" s="109"/>
      <c r="H687" s="118">
        <f t="shared" si="78"/>
        <v>0</v>
      </c>
      <c r="I687" s="119"/>
      <c r="J687" s="113">
        <f t="shared" si="79"/>
        <v>0</v>
      </c>
      <c r="K687" s="120"/>
      <c r="L687" s="113">
        <f t="shared" si="80"/>
        <v>0</v>
      </c>
      <c r="M687" s="121">
        <f t="shared" si="81"/>
        <v>0</v>
      </c>
      <c r="N687" s="152">
        <f t="shared" si="82"/>
        <v>0</v>
      </c>
      <c r="O687" s="153">
        <f t="shared" si="83"/>
        <v>0</v>
      </c>
    </row>
    <row r="688" spans="1:15" s="132" customFormat="1" ht="39.950000000000003" customHeight="1">
      <c r="A688" s="102"/>
      <c r="B688" s="105"/>
      <c r="C688" s="105"/>
      <c r="D688" s="105"/>
      <c r="E688" s="107"/>
      <c r="F688" s="111"/>
      <c r="G688" s="109"/>
      <c r="H688" s="118">
        <f t="shared" si="78"/>
        <v>0</v>
      </c>
      <c r="I688" s="119"/>
      <c r="J688" s="113">
        <f t="shared" si="79"/>
        <v>0</v>
      </c>
      <c r="K688" s="120"/>
      <c r="L688" s="113">
        <f t="shared" si="80"/>
        <v>0</v>
      </c>
      <c r="M688" s="121">
        <f t="shared" si="81"/>
        <v>0</v>
      </c>
      <c r="N688" s="152">
        <f t="shared" si="82"/>
        <v>0</v>
      </c>
      <c r="O688" s="153">
        <f t="shared" si="83"/>
        <v>0</v>
      </c>
    </row>
    <row r="689" spans="1:15" s="132" customFormat="1" ht="39.950000000000003" customHeight="1">
      <c r="A689" s="102"/>
      <c r="B689" s="105"/>
      <c r="C689" s="105"/>
      <c r="D689" s="105"/>
      <c r="E689" s="107"/>
      <c r="F689" s="111"/>
      <c r="G689" s="109"/>
      <c r="H689" s="118">
        <f t="shared" si="78"/>
        <v>0</v>
      </c>
      <c r="I689" s="119"/>
      <c r="J689" s="113">
        <f t="shared" si="79"/>
        <v>0</v>
      </c>
      <c r="K689" s="120"/>
      <c r="L689" s="113">
        <f t="shared" si="80"/>
        <v>0</v>
      </c>
      <c r="M689" s="121">
        <f t="shared" si="81"/>
        <v>0</v>
      </c>
      <c r="N689" s="152">
        <f t="shared" si="82"/>
        <v>0</v>
      </c>
      <c r="O689" s="153">
        <f t="shared" si="83"/>
        <v>0</v>
      </c>
    </row>
    <row r="690" spans="1:15" s="132" customFormat="1" ht="39.950000000000003" customHeight="1">
      <c r="A690" s="102"/>
      <c r="B690" s="105"/>
      <c r="C690" s="105"/>
      <c r="D690" s="105"/>
      <c r="E690" s="107"/>
      <c r="F690" s="111"/>
      <c r="G690" s="109"/>
      <c r="H690" s="118">
        <f t="shared" si="78"/>
        <v>0</v>
      </c>
      <c r="I690" s="119"/>
      <c r="J690" s="113">
        <f t="shared" si="79"/>
        <v>0</v>
      </c>
      <c r="K690" s="120"/>
      <c r="L690" s="113">
        <f t="shared" si="80"/>
        <v>0</v>
      </c>
      <c r="M690" s="121">
        <f t="shared" si="81"/>
        <v>0</v>
      </c>
      <c r="N690" s="152">
        <f t="shared" si="82"/>
        <v>0</v>
      </c>
      <c r="O690" s="153">
        <f t="shared" si="83"/>
        <v>0</v>
      </c>
    </row>
    <row r="691" spans="1:15" s="132" customFormat="1" ht="39.950000000000003" customHeight="1">
      <c r="A691" s="102"/>
      <c r="B691" s="105"/>
      <c r="C691" s="105"/>
      <c r="D691" s="105"/>
      <c r="E691" s="107"/>
      <c r="F691" s="111"/>
      <c r="G691" s="109"/>
      <c r="H691" s="118">
        <f t="shared" si="78"/>
        <v>0</v>
      </c>
      <c r="I691" s="119"/>
      <c r="J691" s="113">
        <f t="shared" si="79"/>
        <v>0</v>
      </c>
      <c r="K691" s="120"/>
      <c r="L691" s="113">
        <f t="shared" si="80"/>
        <v>0</v>
      </c>
      <c r="M691" s="121">
        <f t="shared" si="81"/>
        <v>0</v>
      </c>
      <c r="N691" s="152">
        <f t="shared" si="82"/>
        <v>0</v>
      </c>
      <c r="O691" s="153">
        <f t="shared" si="83"/>
        <v>0</v>
      </c>
    </row>
    <row r="692" spans="1:15" s="132" customFormat="1" ht="39.950000000000003" customHeight="1">
      <c r="A692" s="102"/>
      <c r="B692" s="105"/>
      <c r="C692" s="105"/>
      <c r="D692" s="105"/>
      <c r="E692" s="107"/>
      <c r="F692" s="111"/>
      <c r="G692" s="109"/>
      <c r="H692" s="118">
        <f t="shared" si="78"/>
        <v>0</v>
      </c>
      <c r="I692" s="119"/>
      <c r="J692" s="113">
        <f t="shared" si="79"/>
        <v>0</v>
      </c>
      <c r="K692" s="120"/>
      <c r="L692" s="113">
        <f t="shared" si="80"/>
        <v>0</v>
      </c>
      <c r="M692" s="121">
        <f t="shared" si="81"/>
        <v>0</v>
      </c>
      <c r="N692" s="152">
        <f t="shared" si="82"/>
        <v>0</v>
      </c>
      <c r="O692" s="153">
        <f t="shared" si="83"/>
        <v>0</v>
      </c>
    </row>
    <row r="693" spans="1:15" s="132" customFormat="1" ht="39.950000000000003" customHeight="1">
      <c r="A693" s="102"/>
      <c r="B693" s="105"/>
      <c r="C693" s="105"/>
      <c r="D693" s="105"/>
      <c r="E693" s="107"/>
      <c r="F693" s="111"/>
      <c r="G693" s="109"/>
      <c r="H693" s="118">
        <f t="shared" si="78"/>
        <v>0</v>
      </c>
      <c r="I693" s="119"/>
      <c r="J693" s="113">
        <f t="shared" si="79"/>
        <v>0</v>
      </c>
      <c r="K693" s="120"/>
      <c r="L693" s="113">
        <f t="shared" si="80"/>
        <v>0</v>
      </c>
      <c r="M693" s="121">
        <f t="shared" si="81"/>
        <v>0</v>
      </c>
      <c r="N693" s="152">
        <f t="shared" si="82"/>
        <v>0</v>
      </c>
      <c r="O693" s="153">
        <f t="shared" si="83"/>
        <v>0</v>
      </c>
    </row>
    <row r="694" spans="1:15" s="132" customFormat="1" ht="39.950000000000003" customHeight="1">
      <c r="A694" s="102"/>
      <c r="B694" s="105"/>
      <c r="C694" s="105"/>
      <c r="D694" s="105"/>
      <c r="E694" s="107"/>
      <c r="F694" s="111"/>
      <c r="G694" s="109"/>
      <c r="H694" s="118">
        <f t="shared" si="78"/>
        <v>0</v>
      </c>
      <c r="I694" s="119"/>
      <c r="J694" s="113">
        <f t="shared" si="79"/>
        <v>0</v>
      </c>
      <c r="K694" s="120"/>
      <c r="L694" s="113">
        <f t="shared" si="80"/>
        <v>0</v>
      </c>
      <c r="M694" s="121">
        <f t="shared" si="81"/>
        <v>0</v>
      </c>
      <c r="N694" s="152">
        <f t="shared" si="82"/>
        <v>0</v>
      </c>
      <c r="O694" s="153">
        <f t="shared" si="83"/>
        <v>0</v>
      </c>
    </row>
    <row r="695" spans="1:15" s="132" customFormat="1" ht="39.950000000000003" customHeight="1">
      <c r="A695" s="102"/>
      <c r="B695" s="105"/>
      <c r="C695" s="105"/>
      <c r="D695" s="105"/>
      <c r="E695" s="107"/>
      <c r="F695" s="111"/>
      <c r="G695" s="109"/>
      <c r="H695" s="118">
        <f t="shared" si="78"/>
        <v>0</v>
      </c>
      <c r="I695" s="119"/>
      <c r="J695" s="113">
        <f t="shared" si="79"/>
        <v>0</v>
      </c>
      <c r="K695" s="120"/>
      <c r="L695" s="113">
        <f t="shared" si="80"/>
        <v>0</v>
      </c>
      <c r="M695" s="121">
        <f t="shared" si="81"/>
        <v>0</v>
      </c>
      <c r="N695" s="152">
        <f t="shared" si="82"/>
        <v>0</v>
      </c>
      <c r="O695" s="153">
        <f t="shared" si="83"/>
        <v>0</v>
      </c>
    </row>
    <row r="696" spans="1:15" s="132" customFormat="1" ht="39.950000000000003" customHeight="1">
      <c r="A696" s="102"/>
      <c r="B696" s="105"/>
      <c r="C696" s="105"/>
      <c r="D696" s="105"/>
      <c r="E696" s="107"/>
      <c r="F696" s="111"/>
      <c r="G696" s="109"/>
      <c r="H696" s="118">
        <f t="shared" si="78"/>
        <v>0</v>
      </c>
      <c r="I696" s="119"/>
      <c r="J696" s="113">
        <f t="shared" si="79"/>
        <v>0</v>
      </c>
      <c r="K696" s="120"/>
      <c r="L696" s="113">
        <f t="shared" si="80"/>
        <v>0</v>
      </c>
      <c r="M696" s="121">
        <f t="shared" si="81"/>
        <v>0</v>
      </c>
      <c r="N696" s="152">
        <f t="shared" si="82"/>
        <v>0</v>
      </c>
      <c r="O696" s="153">
        <f t="shared" si="83"/>
        <v>0</v>
      </c>
    </row>
    <row r="697" spans="1:15" s="132" customFormat="1" ht="39.950000000000003" customHeight="1">
      <c r="A697" s="102"/>
      <c r="B697" s="105"/>
      <c r="C697" s="105"/>
      <c r="D697" s="105"/>
      <c r="E697" s="107"/>
      <c r="F697" s="111"/>
      <c r="G697" s="109"/>
      <c r="H697" s="118">
        <f t="shared" si="78"/>
        <v>0</v>
      </c>
      <c r="I697" s="119"/>
      <c r="J697" s="113">
        <f t="shared" si="79"/>
        <v>0</v>
      </c>
      <c r="K697" s="120"/>
      <c r="L697" s="113">
        <f t="shared" si="80"/>
        <v>0</v>
      </c>
      <c r="M697" s="121">
        <f t="shared" si="81"/>
        <v>0</v>
      </c>
      <c r="N697" s="152">
        <f t="shared" si="82"/>
        <v>0</v>
      </c>
      <c r="O697" s="153">
        <f t="shared" si="83"/>
        <v>0</v>
      </c>
    </row>
    <row r="698" spans="1:15" s="132" customFormat="1" ht="39.950000000000003" customHeight="1">
      <c r="A698" s="102"/>
      <c r="B698" s="105"/>
      <c r="C698" s="105"/>
      <c r="D698" s="105"/>
      <c r="E698" s="107"/>
      <c r="F698" s="111"/>
      <c r="G698" s="109"/>
      <c r="H698" s="118">
        <f t="shared" si="78"/>
        <v>0</v>
      </c>
      <c r="I698" s="119"/>
      <c r="J698" s="113">
        <f t="shared" si="79"/>
        <v>0</v>
      </c>
      <c r="K698" s="120"/>
      <c r="L698" s="113">
        <f t="shared" si="80"/>
        <v>0</v>
      </c>
      <c r="M698" s="121">
        <f t="shared" si="81"/>
        <v>0</v>
      </c>
      <c r="N698" s="152">
        <f t="shared" si="82"/>
        <v>0</v>
      </c>
      <c r="O698" s="153">
        <f t="shared" si="83"/>
        <v>0</v>
      </c>
    </row>
    <row r="699" spans="1:15" s="132" customFormat="1" ht="39.950000000000003" customHeight="1">
      <c r="A699" s="102"/>
      <c r="B699" s="105"/>
      <c r="C699" s="105"/>
      <c r="D699" s="105"/>
      <c r="E699" s="107"/>
      <c r="F699" s="111"/>
      <c r="G699" s="109"/>
      <c r="H699" s="118">
        <f t="shared" si="78"/>
        <v>0</v>
      </c>
      <c r="I699" s="119"/>
      <c r="J699" s="113">
        <f t="shared" si="79"/>
        <v>0</v>
      </c>
      <c r="K699" s="120"/>
      <c r="L699" s="113">
        <f t="shared" si="80"/>
        <v>0</v>
      </c>
      <c r="M699" s="121">
        <f t="shared" si="81"/>
        <v>0</v>
      </c>
      <c r="N699" s="152">
        <f t="shared" si="82"/>
        <v>0</v>
      </c>
      <c r="O699" s="153">
        <f t="shared" si="83"/>
        <v>0</v>
      </c>
    </row>
    <row r="700" spans="1:15" s="132" customFormat="1" ht="39.950000000000003" customHeight="1">
      <c r="A700" s="102"/>
      <c r="B700" s="105"/>
      <c r="C700" s="105"/>
      <c r="D700" s="105"/>
      <c r="E700" s="107"/>
      <c r="F700" s="111"/>
      <c r="G700" s="109"/>
      <c r="H700" s="118">
        <f t="shared" si="78"/>
        <v>0</v>
      </c>
      <c r="I700" s="119"/>
      <c r="J700" s="113">
        <f t="shared" si="79"/>
        <v>0</v>
      </c>
      <c r="K700" s="120"/>
      <c r="L700" s="113">
        <f t="shared" si="80"/>
        <v>0</v>
      </c>
      <c r="M700" s="121">
        <f t="shared" si="81"/>
        <v>0</v>
      </c>
      <c r="N700" s="152">
        <f t="shared" si="82"/>
        <v>0</v>
      </c>
      <c r="O700" s="153">
        <f t="shared" si="83"/>
        <v>0</v>
      </c>
    </row>
    <row r="701" spans="1:15" s="132" customFormat="1" ht="39.950000000000003" customHeight="1">
      <c r="A701" s="102"/>
      <c r="B701" s="105"/>
      <c r="C701" s="105"/>
      <c r="D701" s="105"/>
      <c r="E701" s="107"/>
      <c r="F701" s="111"/>
      <c r="G701" s="109"/>
      <c r="H701" s="118">
        <f t="shared" si="78"/>
        <v>0</v>
      </c>
      <c r="I701" s="119"/>
      <c r="J701" s="113">
        <f t="shared" si="79"/>
        <v>0</v>
      </c>
      <c r="K701" s="120"/>
      <c r="L701" s="113">
        <f t="shared" si="80"/>
        <v>0</v>
      </c>
      <c r="M701" s="121">
        <f t="shared" si="81"/>
        <v>0</v>
      </c>
      <c r="N701" s="152">
        <f t="shared" si="82"/>
        <v>0</v>
      </c>
      <c r="O701" s="153">
        <f t="shared" si="83"/>
        <v>0</v>
      </c>
    </row>
    <row r="702" spans="1:15" s="132" customFormat="1" ht="39.950000000000003" customHeight="1">
      <c r="A702" s="102"/>
      <c r="B702" s="105"/>
      <c r="C702" s="105"/>
      <c r="D702" s="105"/>
      <c r="E702" s="107"/>
      <c r="F702" s="111"/>
      <c r="G702" s="109"/>
      <c r="H702" s="118">
        <f t="shared" si="78"/>
        <v>0</v>
      </c>
      <c r="I702" s="119"/>
      <c r="J702" s="113">
        <f t="shared" si="79"/>
        <v>0</v>
      </c>
      <c r="K702" s="120"/>
      <c r="L702" s="113">
        <f t="shared" si="80"/>
        <v>0</v>
      </c>
      <c r="M702" s="121">
        <f t="shared" si="81"/>
        <v>0</v>
      </c>
      <c r="N702" s="152">
        <f t="shared" si="82"/>
        <v>0</v>
      </c>
      <c r="O702" s="153">
        <f t="shared" si="83"/>
        <v>0</v>
      </c>
    </row>
    <row r="703" spans="1:15" s="132" customFormat="1" ht="39.950000000000003" customHeight="1">
      <c r="A703" s="102"/>
      <c r="B703" s="105"/>
      <c r="C703" s="105"/>
      <c r="D703" s="105"/>
      <c r="E703" s="107"/>
      <c r="F703" s="111"/>
      <c r="G703" s="109"/>
      <c r="H703" s="118">
        <f t="shared" si="78"/>
        <v>0</v>
      </c>
      <c r="I703" s="119"/>
      <c r="J703" s="113">
        <f t="shared" si="79"/>
        <v>0</v>
      </c>
      <c r="K703" s="120"/>
      <c r="L703" s="113">
        <f t="shared" si="80"/>
        <v>0</v>
      </c>
      <c r="M703" s="121">
        <f t="shared" si="81"/>
        <v>0</v>
      </c>
      <c r="N703" s="152">
        <f t="shared" si="82"/>
        <v>0</v>
      </c>
      <c r="O703" s="153">
        <f t="shared" si="83"/>
        <v>0</v>
      </c>
    </row>
    <row r="704" spans="1:15" s="132" customFormat="1" ht="39.950000000000003" customHeight="1">
      <c r="A704" s="102"/>
      <c r="B704" s="105"/>
      <c r="C704" s="105"/>
      <c r="D704" s="105"/>
      <c r="E704" s="107"/>
      <c r="F704" s="111"/>
      <c r="G704" s="109"/>
      <c r="H704" s="118">
        <f t="shared" si="78"/>
        <v>0</v>
      </c>
      <c r="I704" s="119"/>
      <c r="J704" s="113">
        <f t="shared" si="79"/>
        <v>0</v>
      </c>
      <c r="K704" s="120"/>
      <c r="L704" s="113">
        <f t="shared" si="80"/>
        <v>0</v>
      </c>
      <c r="M704" s="121">
        <f t="shared" si="81"/>
        <v>0</v>
      </c>
      <c r="N704" s="152">
        <f t="shared" si="82"/>
        <v>0</v>
      </c>
      <c r="O704" s="153">
        <f t="shared" si="83"/>
        <v>0</v>
      </c>
    </row>
    <row r="705" spans="1:15" s="132" customFormat="1" ht="39.950000000000003" customHeight="1">
      <c r="A705" s="102"/>
      <c r="B705" s="105"/>
      <c r="C705" s="105"/>
      <c r="D705" s="105"/>
      <c r="E705" s="107"/>
      <c r="F705" s="111"/>
      <c r="G705" s="109"/>
      <c r="H705" s="118">
        <f t="shared" si="78"/>
        <v>0</v>
      </c>
      <c r="I705" s="119"/>
      <c r="J705" s="113">
        <f t="shared" si="79"/>
        <v>0</v>
      </c>
      <c r="K705" s="120"/>
      <c r="L705" s="113">
        <f t="shared" si="80"/>
        <v>0</v>
      </c>
      <c r="M705" s="121">
        <f t="shared" si="81"/>
        <v>0</v>
      </c>
      <c r="N705" s="152">
        <f t="shared" si="82"/>
        <v>0</v>
      </c>
      <c r="O705" s="153">
        <f t="shared" si="83"/>
        <v>0</v>
      </c>
    </row>
    <row r="706" spans="1:15" s="132" customFormat="1" ht="39.950000000000003" customHeight="1">
      <c r="A706" s="102"/>
      <c r="B706" s="105"/>
      <c r="C706" s="105"/>
      <c r="D706" s="105"/>
      <c r="E706" s="107"/>
      <c r="F706" s="111"/>
      <c r="G706" s="109"/>
      <c r="H706" s="118">
        <f t="shared" si="78"/>
        <v>0</v>
      </c>
      <c r="I706" s="119"/>
      <c r="J706" s="113">
        <f t="shared" si="79"/>
        <v>0</v>
      </c>
      <c r="K706" s="120"/>
      <c r="L706" s="113">
        <f t="shared" si="80"/>
        <v>0</v>
      </c>
      <c r="M706" s="121">
        <f t="shared" si="81"/>
        <v>0</v>
      </c>
      <c r="N706" s="152">
        <f t="shared" si="82"/>
        <v>0</v>
      </c>
      <c r="O706" s="153">
        <f t="shared" si="83"/>
        <v>0</v>
      </c>
    </row>
    <row r="707" spans="1:15" s="132" customFormat="1" ht="39.950000000000003" customHeight="1">
      <c r="A707" s="102"/>
      <c r="B707" s="105"/>
      <c r="C707" s="105"/>
      <c r="D707" s="105"/>
      <c r="E707" s="107"/>
      <c r="F707" s="111"/>
      <c r="G707" s="109"/>
      <c r="H707" s="118">
        <f t="shared" si="78"/>
        <v>0</v>
      </c>
      <c r="I707" s="119"/>
      <c r="J707" s="113">
        <f t="shared" si="79"/>
        <v>0</v>
      </c>
      <c r="K707" s="120"/>
      <c r="L707" s="113">
        <f t="shared" si="80"/>
        <v>0</v>
      </c>
      <c r="M707" s="121">
        <f t="shared" si="81"/>
        <v>0</v>
      </c>
      <c r="N707" s="152">
        <f t="shared" si="82"/>
        <v>0</v>
      </c>
      <c r="O707" s="153">
        <f t="shared" si="83"/>
        <v>0</v>
      </c>
    </row>
    <row r="708" spans="1:15" s="132" customFormat="1" ht="39.950000000000003" customHeight="1">
      <c r="A708" s="102"/>
      <c r="B708" s="105"/>
      <c r="C708" s="105"/>
      <c r="D708" s="105"/>
      <c r="E708" s="107"/>
      <c r="F708" s="111"/>
      <c r="G708" s="109"/>
      <c r="H708" s="118">
        <f t="shared" si="78"/>
        <v>0</v>
      </c>
      <c r="I708" s="119"/>
      <c r="J708" s="113">
        <f t="shared" si="79"/>
        <v>0</v>
      </c>
      <c r="K708" s="120"/>
      <c r="L708" s="113">
        <f t="shared" si="80"/>
        <v>0</v>
      </c>
      <c r="M708" s="121">
        <f t="shared" si="81"/>
        <v>0</v>
      </c>
      <c r="N708" s="152">
        <f t="shared" si="82"/>
        <v>0</v>
      </c>
      <c r="O708" s="153">
        <f t="shared" si="83"/>
        <v>0</v>
      </c>
    </row>
    <row r="709" spans="1:15" s="132" customFormat="1" ht="39.950000000000003" customHeight="1">
      <c r="A709" s="102"/>
      <c r="B709" s="105"/>
      <c r="C709" s="105"/>
      <c r="D709" s="105"/>
      <c r="E709" s="107"/>
      <c r="F709" s="111"/>
      <c r="G709" s="109"/>
      <c r="H709" s="118">
        <f t="shared" si="78"/>
        <v>0</v>
      </c>
      <c r="I709" s="119"/>
      <c r="J709" s="113">
        <f t="shared" si="79"/>
        <v>0</v>
      </c>
      <c r="K709" s="120"/>
      <c r="L709" s="113">
        <f t="shared" si="80"/>
        <v>0</v>
      </c>
      <c r="M709" s="121">
        <f t="shared" si="81"/>
        <v>0</v>
      </c>
      <c r="N709" s="152">
        <f t="shared" si="82"/>
        <v>0</v>
      </c>
      <c r="O709" s="153">
        <f t="shared" si="83"/>
        <v>0</v>
      </c>
    </row>
    <row r="710" spans="1:15" s="132" customFormat="1" ht="39.950000000000003" customHeight="1">
      <c r="A710" s="102"/>
      <c r="B710" s="105"/>
      <c r="C710" s="105"/>
      <c r="D710" s="105"/>
      <c r="E710" s="107"/>
      <c r="F710" s="111"/>
      <c r="G710" s="109"/>
      <c r="H710" s="118">
        <f t="shared" ref="H710:H773" si="84">ROUNDDOWN(F710*G710,0)</f>
        <v>0</v>
      </c>
      <c r="I710" s="119"/>
      <c r="J710" s="113">
        <f t="shared" ref="J710:J773" si="85">ROUNDDOWN(G710*I710,0)</f>
        <v>0</v>
      </c>
      <c r="K710" s="120"/>
      <c r="L710" s="113">
        <f t="shared" ref="L710:L773" si="86">ROUNDDOWN(G710*K710,0)</f>
        <v>0</v>
      </c>
      <c r="M710" s="121">
        <f t="shared" ref="M710:M773" si="87">I710+K710</f>
        <v>0</v>
      </c>
      <c r="N710" s="152">
        <f t="shared" ref="N710:N773" si="88">SUM(J710)+L710</f>
        <v>0</v>
      </c>
      <c r="O710" s="153">
        <f t="shared" ref="O710:O773" si="89">SUM(H710)-N710</f>
        <v>0</v>
      </c>
    </row>
    <row r="711" spans="1:15" s="132" customFormat="1" ht="39.950000000000003" customHeight="1">
      <c r="A711" s="102"/>
      <c r="B711" s="105"/>
      <c r="C711" s="105"/>
      <c r="D711" s="105"/>
      <c r="E711" s="107"/>
      <c r="F711" s="111"/>
      <c r="G711" s="109"/>
      <c r="H711" s="118">
        <f t="shared" si="84"/>
        <v>0</v>
      </c>
      <c r="I711" s="119"/>
      <c r="J711" s="113">
        <f t="shared" si="85"/>
        <v>0</v>
      </c>
      <c r="K711" s="120"/>
      <c r="L711" s="113">
        <f t="shared" si="86"/>
        <v>0</v>
      </c>
      <c r="M711" s="121">
        <f t="shared" si="87"/>
        <v>0</v>
      </c>
      <c r="N711" s="152">
        <f t="shared" si="88"/>
        <v>0</v>
      </c>
      <c r="O711" s="153">
        <f t="shared" si="89"/>
        <v>0</v>
      </c>
    </row>
    <row r="712" spans="1:15" s="132" customFormat="1" ht="39.950000000000003" customHeight="1">
      <c r="A712" s="102"/>
      <c r="B712" s="105"/>
      <c r="C712" s="105"/>
      <c r="D712" s="105"/>
      <c r="E712" s="107"/>
      <c r="F712" s="111"/>
      <c r="G712" s="109"/>
      <c r="H712" s="118">
        <f t="shared" si="84"/>
        <v>0</v>
      </c>
      <c r="I712" s="119"/>
      <c r="J712" s="113">
        <f t="shared" si="85"/>
        <v>0</v>
      </c>
      <c r="K712" s="120"/>
      <c r="L712" s="113">
        <f t="shared" si="86"/>
        <v>0</v>
      </c>
      <c r="M712" s="121">
        <f t="shared" si="87"/>
        <v>0</v>
      </c>
      <c r="N712" s="152">
        <f t="shared" si="88"/>
        <v>0</v>
      </c>
      <c r="O712" s="153">
        <f t="shared" si="89"/>
        <v>0</v>
      </c>
    </row>
    <row r="713" spans="1:15" s="132" customFormat="1" ht="39.950000000000003" customHeight="1">
      <c r="A713" s="102"/>
      <c r="B713" s="105"/>
      <c r="C713" s="105"/>
      <c r="D713" s="105"/>
      <c r="E713" s="107"/>
      <c r="F713" s="111"/>
      <c r="G713" s="109"/>
      <c r="H713" s="118">
        <f t="shared" si="84"/>
        <v>0</v>
      </c>
      <c r="I713" s="119"/>
      <c r="J713" s="113">
        <f t="shared" si="85"/>
        <v>0</v>
      </c>
      <c r="K713" s="120"/>
      <c r="L713" s="113">
        <f t="shared" si="86"/>
        <v>0</v>
      </c>
      <c r="M713" s="121">
        <f t="shared" si="87"/>
        <v>0</v>
      </c>
      <c r="N713" s="152">
        <f t="shared" si="88"/>
        <v>0</v>
      </c>
      <c r="O713" s="153">
        <f t="shared" si="89"/>
        <v>0</v>
      </c>
    </row>
    <row r="714" spans="1:15" s="132" customFormat="1" ht="39.950000000000003" customHeight="1">
      <c r="A714" s="102"/>
      <c r="B714" s="105"/>
      <c r="C714" s="105"/>
      <c r="D714" s="105"/>
      <c r="E714" s="107"/>
      <c r="F714" s="111"/>
      <c r="G714" s="109"/>
      <c r="H714" s="118">
        <f t="shared" si="84"/>
        <v>0</v>
      </c>
      <c r="I714" s="119"/>
      <c r="J714" s="113">
        <f t="shared" si="85"/>
        <v>0</v>
      </c>
      <c r="K714" s="120"/>
      <c r="L714" s="113">
        <f t="shared" si="86"/>
        <v>0</v>
      </c>
      <c r="M714" s="121">
        <f t="shared" si="87"/>
        <v>0</v>
      </c>
      <c r="N714" s="152">
        <f t="shared" si="88"/>
        <v>0</v>
      </c>
      <c r="O714" s="153">
        <f t="shared" si="89"/>
        <v>0</v>
      </c>
    </row>
    <row r="715" spans="1:15" s="132" customFormat="1" ht="39.950000000000003" customHeight="1">
      <c r="A715" s="102"/>
      <c r="B715" s="105"/>
      <c r="C715" s="105"/>
      <c r="D715" s="105"/>
      <c r="E715" s="107"/>
      <c r="F715" s="111"/>
      <c r="G715" s="109"/>
      <c r="H715" s="118">
        <f t="shared" si="84"/>
        <v>0</v>
      </c>
      <c r="I715" s="119"/>
      <c r="J715" s="113">
        <f t="shared" si="85"/>
        <v>0</v>
      </c>
      <c r="K715" s="120"/>
      <c r="L715" s="113">
        <f t="shared" si="86"/>
        <v>0</v>
      </c>
      <c r="M715" s="121">
        <f t="shared" si="87"/>
        <v>0</v>
      </c>
      <c r="N715" s="152">
        <f t="shared" si="88"/>
        <v>0</v>
      </c>
      <c r="O715" s="153">
        <f t="shared" si="89"/>
        <v>0</v>
      </c>
    </row>
    <row r="716" spans="1:15" s="132" customFormat="1" ht="39.950000000000003" customHeight="1">
      <c r="A716" s="102"/>
      <c r="B716" s="105"/>
      <c r="C716" s="105"/>
      <c r="D716" s="105"/>
      <c r="E716" s="107"/>
      <c r="F716" s="111"/>
      <c r="G716" s="109"/>
      <c r="H716" s="118">
        <f t="shared" si="84"/>
        <v>0</v>
      </c>
      <c r="I716" s="119"/>
      <c r="J716" s="113">
        <f t="shared" si="85"/>
        <v>0</v>
      </c>
      <c r="K716" s="120"/>
      <c r="L716" s="113">
        <f t="shared" si="86"/>
        <v>0</v>
      </c>
      <c r="M716" s="121">
        <f t="shared" si="87"/>
        <v>0</v>
      </c>
      <c r="N716" s="152">
        <f t="shared" si="88"/>
        <v>0</v>
      </c>
      <c r="O716" s="153">
        <f t="shared" si="89"/>
        <v>0</v>
      </c>
    </row>
    <row r="717" spans="1:15" s="132" customFormat="1" ht="39.950000000000003" customHeight="1">
      <c r="A717" s="102"/>
      <c r="B717" s="105"/>
      <c r="C717" s="105"/>
      <c r="D717" s="105"/>
      <c r="E717" s="107"/>
      <c r="F717" s="111"/>
      <c r="G717" s="109"/>
      <c r="H717" s="118">
        <f t="shared" si="84"/>
        <v>0</v>
      </c>
      <c r="I717" s="119"/>
      <c r="J717" s="113">
        <f t="shared" si="85"/>
        <v>0</v>
      </c>
      <c r="K717" s="120"/>
      <c r="L717" s="113">
        <f t="shared" si="86"/>
        <v>0</v>
      </c>
      <c r="M717" s="121">
        <f t="shared" si="87"/>
        <v>0</v>
      </c>
      <c r="N717" s="152">
        <f t="shared" si="88"/>
        <v>0</v>
      </c>
      <c r="O717" s="153">
        <f t="shared" si="89"/>
        <v>0</v>
      </c>
    </row>
    <row r="718" spans="1:15" s="132" customFormat="1" ht="39.950000000000003" customHeight="1">
      <c r="A718" s="102"/>
      <c r="B718" s="105"/>
      <c r="C718" s="105"/>
      <c r="D718" s="105"/>
      <c r="E718" s="107"/>
      <c r="F718" s="111"/>
      <c r="G718" s="109"/>
      <c r="H718" s="118">
        <f t="shared" si="84"/>
        <v>0</v>
      </c>
      <c r="I718" s="119"/>
      <c r="J718" s="113">
        <f t="shared" si="85"/>
        <v>0</v>
      </c>
      <c r="K718" s="120"/>
      <c r="L718" s="113">
        <f t="shared" si="86"/>
        <v>0</v>
      </c>
      <c r="M718" s="121">
        <f t="shared" si="87"/>
        <v>0</v>
      </c>
      <c r="N718" s="152">
        <f t="shared" si="88"/>
        <v>0</v>
      </c>
      <c r="O718" s="153">
        <f t="shared" si="89"/>
        <v>0</v>
      </c>
    </row>
    <row r="719" spans="1:15" s="132" customFormat="1" ht="39.950000000000003" customHeight="1">
      <c r="A719" s="102"/>
      <c r="B719" s="105"/>
      <c r="C719" s="105"/>
      <c r="D719" s="105"/>
      <c r="E719" s="107"/>
      <c r="F719" s="111"/>
      <c r="G719" s="109"/>
      <c r="H719" s="118">
        <f t="shared" si="84"/>
        <v>0</v>
      </c>
      <c r="I719" s="119"/>
      <c r="J719" s="113">
        <f t="shared" si="85"/>
        <v>0</v>
      </c>
      <c r="K719" s="120"/>
      <c r="L719" s="113">
        <f t="shared" si="86"/>
        <v>0</v>
      </c>
      <c r="M719" s="121">
        <f t="shared" si="87"/>
        <v>0</v>
      </c>
      <c r="N719" s="152">
        <f t="shared" si="88"/>
        <v>0</v>
      </c>
      <c r="O719" s="153">
        <f t="shared" si="89"/>
        <v>0</v>
      </c>
    </row>
    <row r="720" spans="1:15" s="132" customFormat="1" ht="39.950000000000003" customHeight="1">
      <c r="A720" s="102"/>
      <c r="B720" s="105"/>
      <c r="C720" s="105"/>
      <c r="D720" s="105"/>
      <c r="E720" s="107"/>
      <c r="F720" s="111"/>
      <c r="G720" s="109"/>
      <c r="H720" s="118">
        <f t="shared" si="84"/>
        <v>0</v>
      </c>
      <c r="I720" s="119"/>
      <c r="J720" s="113">
        <f t="shared" si="85"/>
        <v>0</v>
      </c>
      <c r="K720" s="120"/>
      <c r="L720" s="113">
        <f t="shared" si="86"/>
        <v>0</v>
      </c>
      <c r="M720" s="121">
        <f t="shared" si="87"/>
        <v>0</v>
      </c>
      <c r="N720" s="152">
        <f t="shared" si="88"/>
        <v>0</v>
      </c>
      <c r="O720" s="153">
        <f t="shared" si="89"/>
        <v>0</v>
      </c>
    </row>
    <row r="721" spans="1:15" s="132" customFormat="1" ht="39.950000000000003" customHeight="1">
      <c r="A721" s="102"/>
      <c r="B721" s="105"/>
      <c r="C721" s="105"/>
      <c r="D721" s="105"/>
      <c r="E721" s="107"/>
      <c r="F721" s="111"/>
      <c r="G721" s="109"/>
      <c r="H721" s="118">
        <f t="shared" si="84"/>
        <v>0</v>
      </c>
      <c r="I721" s="119"/>
      <c r="J721" s="113">
        <f t="shared" si="85"/>
        <v>0</v>
      </c>
      <c r="K721" s="120"/>
      <c r="L721" s="113">
        <f t="shared" si="86"/>
        <v>0</v>
      </c>
      <c r="M721" s="121">
        <f t="shared" si="87"/>
        <v>0</v>
      </c>
      <c r="N721" s="152">
        <f t="shared" si="88"/>
        <v>0</v>
      </c>
      <c r="O721" s="153">
        <f t="shared" si="89"/>
        <v>0</v>
      </c>
    </row>
    <row r="722" spans="1:15" s="132" customFormat="1" ht="39.950000000000003" customHeight="1">
      <c r="A722" s="102"/>
      <c r="B722" s="105"/>
      <c r="C722" s="105"/>
      <c r="D722" s="105"/>
      <c r="E722" s="107"/>
      <c r="F722" s="111"/>
      <c r="G722" s="109"/>
      <c r="H722" s="118">
        <f t="shared" si="84"/>
        <v>0</v>
      </c>
      <c r="I722" s="119"/>
      <c r="J722" s="113">
        <f t="shared" si="85"/>
        <v>0</v>
      </c>
      <c r="K722" s="120"/>
      <c r="L722" s="113">
        <f t="shared" si="86"/>
        <v>0</v>
      </c>
      <c r="M722" s="121">
        <f t="shared" si="87"/>
        <v>0</v>
      </c>
      <c r="N722" s="152">
        <f t="shared" si="88"/>
        <v>0</v>
      </c>
      <c r="O722" s="153">
        <f t="shared" si="89"/>
        <v>0</v>
      </c>
    </row>
    <row r="723" spans="1:15" s="132" customFormat="1" ht="39.950000000000003" customHeight="1">
      <c r="A723" s="102"/>
      <c r="B723" s="105"/>
      <c r="C723" s="105"/>
      <c r="D723" s="105"/>
      <c r="E723" s="107"/>
      <c r="F723" s="111"/>
      <c r="G723" s="109"/>
      <c r="H723" s="118">
        <f t="shared" si="84"/>
        <v>0</v>
      </c>
      <c r="I723" s="119"/>
      <c r="J723" s="113">
        <f t="shared" si="85"/>
        <v>0</v>
      </c>
      <c r="K723" s="120"/>
      <c r="L723" s="113">
        <f t="shared" si="86"/>
        <v>0</v>
      </c>
      <c r="M723" s="121">
        <f t="shared" si="87"/>
        <v>0</v>
      </c>
      <c r="N723" s="152">
        <f t="shared" si="88"/>
        <v>0</v>
      </c>
      <c r="O723" s="153">
        <f t="shared" si="89"/>
        <v>0</v>
      </c>
    </row>
    <row r="724" spans="1:15" s="132" customFormat="1" ht="39.950000000000003" customHeight="1">
      <c r="A724" s="102"/>
      <c r="B724" s="105"/>
      <c r="C724" s="105"/>
      <c r="D724" s="105"/>
      <c r="E724" s="107"/>
      <c r="F724" s="111"/>
      <c r="G724" s="109"/>
      <c r="H724" s="118">
        <f t="shared" si="84"/>
        <v>0</v>
      </c>
      <c r="I724" s="119"/>
      <c r="J724" s="113">
        <f t="shared" si="85"/>
        <v>0</v>
      </c>
      <c r="K724" s="120"/>
      <c r="L724" s="113">
        <f t="shared" si="86"/>
        <v>0</v>
      </c>
      <c r="M724" s="121">
        <f t="shared" si="87"/>
        <v>0</v>
      </c>
      <c r="N724" s="152">
        <f t="shared" si="88"/>
        <v>0</v>
      </c>
      <c r="O724" s="153">
        <f t="shared" si="89"/>
        <v>0</v>
      </c>
    </row>
    <row r="725" spans="1:15" s="132" customFormat="1" ht="39.950000000000003" customHeight="1">
      <c r="A725" s="102"/>
      <c r="B725" s="105"/>
      <c r="C725" s="105"/>
      <c r="D725" s="105"/>
      <c r="E725" s="107"/>
      <c r="F725" s="111"/>
      <c r="G725" s="109"/>
      <c r="H725" s="118">
        <f t="shared" si="84"/>
        <v>0</v>
      </c>
      <c r="I725" s="119"/>
      <c r="J725" s="113">
        <f t="shared" si="85"/>
        <v>0</v>
      </c>
      <c r="K725" s="120"/>
      <c r="L725" s="113">
        <f t="shared" si="86"/>
        <v>0</v>
      </c>
      <c r="M725" s="121">
        <f t="shared" si="87"/>
        <v>0</v>
      </c>
      <c r="N725" s="152">
        <f t="shared" si="88"/>
        <v>0</v>
      </c>
      <c r="O725" s="153">
        <f t="shared" si="89"/>
        <v>0</v>
      </c>
    </row>
    <row r="726" spans="1:15" s="132" customFormat="1" ht="39.950000000000003" customHeight="1">
      <c r="A726" s="102"/>
      <c r="B726" s="105"/>
      <c r="C726" s="105"/>
      <c r="D726" s="105"/>
      <c r="E726" s="107"/>
      <c r="F726" s="111"/>
      <c r="G726" s="109"/>
      <c r="H726" s="118">
        <f t="shared" si="84"/>
        <v>0</v>
      </c>
      <c r="I726" s="119"/>
      <c r="J726" s="113">
        <f t="shared" si="85"/>
        <v>0</v>
      </c>
      <c r="K726" s="120"/>
      <c r="L726" s="113">
        <f t="shared" si="86"/>
        <v>0</v>
      </c>
      <c r="M726" s="121">
        <f t="shared" si="87"/>
        <v>0</v>
      </c>
      <c r="N726" s="152">
        <f t="shared" si="88"/>
        <v>0</v>
      </c>
      <c r="O726" s="153">
        <f t="shared" si="89"/>
        <v>0</v>
      </c>
    </row>
    <row r="727" spans="1:15" s="132" customFormat="1" ht="39.950000000000003" customHeight="1">
      <c r="A727" s="102"/>
      <c r="B727" s="105"/>
      <c r="C727" s="105"/>
      <c r="D727" s="105"/>
      <c r="E727" s="107"/>
      <c r="F727" s="111"/>
      <c r="G727" s="109"/>
      <c r="H727" s="118">
        <f t="shared" si="84"/>
        <v>0</v>
      </c>
      <c r="I727" s="119"/>
      <c r="J727" s="113">
        <f t="shared" si="85"/>
        <v>0</v>
      </c>
      <c r="K727" s="120"/>
      <c r="L727" s="113">
        <f t="shared" si="86"/>
        <v>0</v>
      </c>
      <c r="M727" s="121">
        <f t="shared" si="87"/>
        <v>0</v>
      </c>
      <c r="N727" s="152">
        <f t="shared" si="88"/>
        <v>0</v>
      </c>
      <c r="O727" s="153">
        <f t="shared" si="89"/>
        <v>0</v>
      </c>
    </row>
    <row r="728" spans="1:15" s="132" customFormat="1" ht="39.950000000000003" customHeight="1">
      <c r="A728" s="102"/>
      <c r="B728" s="105"/>
      <c r="C728" s="105"/>
      <c r="D728" s="105"/>
      <c r="E728" s="107"/>
      <c r="F728" s="111"/>
      <c r="G728" s="109"/>
      <c r="H728" s="118">
        <f t="shared" si="84"/>
        <v>0</v>
      </c>
      <c r="I728" s="119"/>
      <c r="J728" s="113">
        <f t="shared" si="85"/>
        <v>0</v>
      </c>
      <c r="K728" s="120"/>
      <c r="L728" s="113">
        <f t="shared" si="86"/>
        <v>0</v>
      </c>
      <c r="M728" s="121">
        <f t="shared" si="87"/>
        <v>0</v>
      </c>
      <c r="N728" s="152">
        <f t="shared" si="88"/>
        <v>0</v>
      </c>
      <c r="O728" s="153">
        <f t="shared" si="89"/>
        <v>0</v>
      </c>
    </row>
    <row r="729" spans="1:15" s="132" customFormat="1" ht="39.950000000000003" customHeight="1">
      <c r="A729" s="102"/>
      <c r="B729" s="105"/>
      <c r="C729" s="105"/>
      <c r="D729" s="105"/>
      <c r="E729" s="107"/>
      <c r="F729" s="111"/>
      <c r="G729" s="109"/>
      <c r="H729" s="118">
        <f t="shared" si="84"/>
        <v>0</v>
      </c>
      <c r="I729" s="119"/>
      <c r="J729" s="113">
        <f t="shared" si="85"/>
        <v>0</v>
      </c>
      <c r="K729" s="120"/>
      <c r="L729" s="113">
        <f t="shared" si="86"/>
        <v>0</v>
      </c>
      <c r="M729" s="121">
        <f t="shared" si="87"/>
        <v>0</v>
      </c>
      <c r="N729" s="152">
        <f t="shared" si="88"/>
        <v>0</v>
      </c>
      <c r="O729" s="153">
        <f t="shared" si="89"/>
        <v>0</v>
      </c>
    </row>
    <row r="730" spans="1:15" s="132" customFormat="1" ht="39.950000000000003" customHeight="1">
      <c r="A730" s="102"/>
      <c r="B730" s="105"/>
      <c r="C730" s="105"/>
      <c r="D730" s="105"/>
      <c r="E730" s="107"/>
      <c r="F730" s="111"/>
      <c r="G730" s="109"/>
      <c r="H730" s="118">
        <f t="shared" si="84"/>
        <v>0</v>
      </c>
      <c r="I730" s="119"/>
      <c r="J730" s="113">
        <f t="shared" si="85"/>
        <v>0</v>
      </c>
      <c r="K730" s="120"/>
      <c r="L730" s="113">
        <f t="shared" si="86"/>
        <v>0</v>
      </c>
      <c r="M730" s="121">
        <f t="shared" si="87"/>
        <v>0</v>
      </c>
      <c r="N730" s="152">
        <f t="shared" si="88"/>
        <v>0</v>
      </c>
      <c r="O730" s="153">
        <f t="shared" si="89"/>
        <v>0</v>
      </c>
    </row>
    <row r="731" spans="1:15" s="132" customFormat="1" ht="39.950000000000003" customHeight="1">
      <c r="A731" s="102"/>
      <c r="B731" s="105"/>
      <c r="C731" s="105"/>
      <c r="D731" s="105"/>
      <c r="E731" s="107"/>
      <c r="F731" s="111"/>
      <c r="G731" s="109"/>
      <c r="H731" s="118">
        <f t="shared" si="84"/>
        <v>0</v>
      </c>
      <c r="I731" s="119"/>
      <c r="J731" s="113">
        <f t="shared" si="85"/>
        <v>0</v>
      </c>
      <c r="K731" s="120"/>
      <c r="L731" s="113">
        <f t="shared" si="86"/>
        <v>0</v>
      </c>
      <c r="M731" s="121">
        <f t="shared" si="87"/>
        <v>0</v>
      </c>
      <c r="N731" s="152">
        <f t="shared" si="88"/>
        <v>0</v>
      </c>
      <c r="O731" s="153">
        <f t="shared" si="89"/>
        <v>0</v>
      </c>
    </row>
    <row r="732" spans="1:15" s="132" customFormat="1" ht="39.75" customHeight="1">
      <c r="A732" s="102"/>
      <c r="B732" s="105"/>
      <c r="C732" s="105"/>
      <c r="D732" s="105"/>
      <c r="E732" s="107"/>
      <c r="F732" s="111"/>
      <c r="G732" s="109"/>
      <c r="H732" s="118">
        <f t="shared" si="84"/>
        <v>0</v>
      </c>
      <c r="I732" s="119"/>
      <c r="J732" s="113">
        <f t="shared" si="85"/>
        <v>0</v>
      </c>
      <c r="K732" s="120"/>
      <c r="L732" s="113">
        <f t="shared" si="86"/>
        <v>0</v>
      </c>
      <c r="M732" s="121">
        <f t="shared" si="87"/>
        <v>0</v>
      </c>
      <c r="N732" s="152">
        <f t="shared" si="88"/>
        <v>0</v>
      </c>
      <c r="O732" s="153">
        <f t="shared" si="89"/>
        <v>0</v>
      </c>
    </row>
    <row r="733" spans="1:15" s="132" customFormat="1" ht="39.950000000000003" customHeight="1">
      <c r="A733" s="102"/>
      <c r="B733" s="105"/>
      <c r="C733" s="105"/>
      <c r="D733" s="105"/>
      <c r="E733" s="107"/>
      <c r="F733" s="111"/>
      <c r="G733" s="109"/>
      <c r="H733" s="118">
        <f t="shared" si="84"/>
        <v>0</v>
      </c>
      <c r="I733" s="119"/>
      <c r="J733" s="113">
        <f t="shared" si="85"/>
        <v>0</v>
      </c>
      <c r="K733" s="120"/>
      <c r="L733" s="113">
        <f t="shared" si="86"/>
        <v>0</v>
      </c>
      <c r="M733" s="121">
        <f t="shared" si="87"/>
        <v>0</v>
      </c>
      <c r="N733" s="152">
        <f t="shared" si="88"/>
        <v>0</v>
      </c>
      <c r="O733" s="153">
        <f t="shared" si="89"/>
        <v>0</v>
      </c>
    </row>
    <row r="734" spans="1:15" s="132" customFormat="1" ht="39.950000000000003" customHeight="1">
      <c r="A734" s="102"/>
      <c r="B734" s="105"/>
      <c r="C734" s="105"/>
      <c r="D734" s="105"/>
      <c r="E734" s="107"/>
      <c r="F734" s="111"/>
      <c r="G734" s="109"/>
      <c r="H734" s="118">
        <f t="shared" si="84"/>
        <v>0</v>
      </c>
      <c r="I734" s="119"/>
      <c r="J734" s="113">
        <f t="shared" si="85"/>
        <v>0</v>
      </c>
      <c r="K734" s="120"/>
      <c r="L734" s="113">
        <f t="shared" si="86"/>
        <v>0</v>
      </c>
      <c r="M734" s="121">
        <f t="shared" si="87"/>
        <v>0</v>
      </c>
      <c r="N734" s="152">
        <f t="shared" si="88"/>
        <v>0</v>
      </c>
      <c r="O734" s="153">
        <f t="shared" si="89"/>
        <v>0</v>
      </c>
    </row>
    <row r="735" spans="1:15" s="132" customFormat="1" ht="39.950000000000003" customHeight="1">
      <c r="A735" s="102"/>
      <c r="B735" s="105"/>
      <c r="C735" s="105"/>
      <c r="D735" s="105"/>
      <c r="E735" s="107"/>
      <c r="F735" s="111"/>
      <c r="G735" s="109"/>
      <c r="H735" s="118">
        <f t="shared" si="84"/>
        <v>0</v>
      </c>
      <c r="I735" s="119"/>
      <c r="J735" s="113">
        <f t="shared" si="85"/>
        <v>0</v>
      </c>
      <c r="K735" s="120"/>
      <c r="L735" s="113">
        <f t="shared" si="86"/>
        <v>0</v>
      </c>
      <c r="M735" s="121">
        <f t="shared" si="87"/>
        <v>0</v>
      </c>
      <c r="N735" s="152">
        <f t="shared" si="88"/>
        <v>0</v>
      </c>
      <c r="O735" s="153">
        <f t="shared" si="89"/>
        <v>0</v>
      </c>
    </row>
    <row r="736" spans="1:15" s="132" customFormat="1" ht="39.950000000000003" customHeight="1">
      <c r="A736" s="102"/>
      <c r="B736" s="105"/>
      <c r="C736" s="105"/>
      <c r="D736" s="105"/>
      <c r="E736" s="107"/>
      <c r="F736" s="111"/>
      <c r="G736" s="109"/>
      <c r="H736" s="118">
        <f t="shared" si="84"/>
        <v>0</v>
      </c>
      <c r="I736" s="119"/>
      <c r="J736" s="113">
        <f t="shared" si="85"/>
        <v>0</v>
      </c>
      <c r="K736" s="120"/>
      <c r="L736" s="113">
        <f t="shared" si="86"/>
        <v>0</v>
      </c>
      <c r="M736" s="121">
        <f t="shared" si="87"/>
        <v>0</v>
      </c>
      <c r="N736" s="152">
        <f t="shared" si="88"/>
        <v>0</v>
      </c>
      <c r="O736" s="153">
        <f t="shared" si="89"/>
        <v>0</v>
      </c>
    </row>
    <row r="737" spans="1:15" s="132" customFormat="1" ht="39.950000000000003" customHeight="1">
      <c r="A737" s="102"/>
      <c r="B737" s="105"/>
      <c r="C737" s="105"/>
      <c r="D737" s="105"/>
      <c r="E737" s="107"/>
      <c r="F737" s="111"/>
      <c r="G737" s="109"/>
      <c r="H737" s="118">
        <f t="shared" si="84"/>
        <v>0</v>
      </c>
      <c r="I737" s="119"/>
      <c r="J737" s="113">
        <f t="shared" si="85"/>
        <v>0</v>
      </c>
      <c r="K737" s="120"/>
      <c r="L737" s="113">
        <f t="shared" si="86"/>
        <v>0</v>
      </c>
      <c r="M737" s="121">
        <f t="shared" si="87"/>
        <v>0</v>
      </c>
      <c r="N737" s="152">
        <f t="shared" si="88"/>
        <v>0</v>
      </c>
      <c r="O737" s="153">
        <f t="shared" si="89"/>
        <v>0</v>
      </c>
    </row>
    <row r="738" spans="1:15" s="132" customFormat="1" ht="39.950000000000003" customHeight="1">
      <c r="A738" s="102"/>
      <c r="B738" s="105"/>
      <c r="C738" s="105"/>
      <c r="D738" s="105"/>
      <c r="E738" s="107"/>
      <c r="F738" s="111"/>
      <c r="G738" s="109"/>
      <c r="H738" s="118">
        <f t="shared" si="84"/>
        <v>0</v>
      </c>
      <c r="I738" s="119"/>
      <c r="J738" s="113">
        <f t="shared" si="85"/>
        <v>0</v>
      </c>
      <c r="K738" s="120"/>
      <c r="L738" s="113">
        <f t="shared" si="86"/>
        <v>0</v>
      </c>
      <c r="M738" s="121">
        <f t="shared" si="87"/>
        <v>0</v>
      </c>
      <c r="N738" s="152">
        <f t="shared" si="88"/>
        <v>0</v>
      </c>
      <c r="O738" s="153">
        <f t="shared" si="89"/>
        <v>0</v>
      </c>
    </row>
    <row r="739" spans="1:15" s="132" customFormat="1" ht="39.950000000000003" customHeight="1">
      <c r="A739" s="102"/>
      <c r="B739" s="105"/>
      <c r="C739" s="105"/>
      <c r="D739" s="105"/>
      <c r="E739" s="107"/>
      <c r="F739" s="111"/>
      <c r="G739" s="109"/>
      <c r="H739" s="118">
        <f t="shared" si="84"/>
        <v>0</v>
      </c>
      <c r="I739" s="119"/>
      <c r="J739" s="113">
        <f t="shared" si="85"/>
        <v>0</v>
      </c>
      <c r="K739" s="120"/>
      <c r="L739" s="113">
        <f t="shared" si="86"/>
        <v>0</v>
      </c>
      <c r="M739" s="121">
        <f t="shared" si="87"/>
        <v>0</v>
      </c>
      <c r="N739" s="152">
        <f t="shared" si="88"/>
        <v>0</v>
      </c>
      <c r="O739" s="153">
        <f t="shared" si="89"/>
        <v>0</v>
      </c>
    </row>
    <row r="740" spans="1:15" s="132" customFormat="1" ht="39.950000000000003" customHeight="1">
      <c r="A740" s="102"/>
      <c r="B740" s="105"/>
      <c r="C740" s="105"/>
      <c r="D740" s="105"/>
      <c r="E740" s="107"/>
      <c r="F740" s="111"/>
      <c r="G740" s="109"/>
      <c r="H740" s="118">
        <f t="shared" si="84"/>
        <v>0</v>
      </c>
      <c r="I740" s="119"/>
      <c r="J740" s="113">
        <f t="shared" si="85"/>
        <v>0</v>
      </c>
      <c r="K740" s="120"/>
      <c r="L740" s="113">
        <f t="shared" si="86"/>
        <v>0</v>
      </c>
      <c r="M740" s="121">
        <f t="shared" si="87"/>
        <v>0</v>
      </c>
      <c r="N740" s="152">
        <f t="shared" si="88"/>
        <v>0</v>
      </c>
      <c r="O740" s="153">
        <f t="shared" si="89"/>
        <v>0</v>
      </c>
    </row>
    <row r="741" spans="1:15" s="132" customFormat="1" ht="39.950000000000003" customHeight="1">
      <c r="A741" s="102"/>
      <c r="B741" s="105"/>
      <c r="C741" s="105"/>
      <c r="D741" s="105"/>
      <c r="E741" s="107"/>
      <c r="F741" s="111"/>
      <c r="G741" s="109"/>
      <c r="H741" s="118">
        <f t="shared" si="84"/>
        <v>0</v>
      </c>
      <c r="I741" s="119"/>
      <c r="J741" s="113">
        <f t="shared" si="85"/>
        <v>0</v>
      </c>
      <c r="K741" s="120"/>
      <c r="L741" s="113">
        <f t="shared" si="86"/>
        <v>0</v>
      </c>
      <c r="M741" s="121">
        <f t="shared" si="87"/>
        <v>0</v>
      </c>
      <c r="N741" s="152">
        <f t="shared" si="88"/>
        <v>0</v>
      </c>
      <c r="O741" s="153">
        <f t="shared" si="89"/>
        <v>0</v>
      </c>
    </row>
    <row r="742" spans="1:15" s="132" customFormat="1" ht="39.950000000000003" customHeight="1">
      <c r="A742" s="102"/>
      <c r="B742" s="105"/>
      <c r="C742" s="105"/>
      <c r="D742" s="105"/>
      <c r="E742" s="107"/>
      <c r="F742" s="111"/>
      <c r="G742" s="109"/>
      <c r="H742" s="118">
        <f t="shared" si="84"/>
        <v>0</v>
      </c>
      <c r="I742" s="119"/>
      <c r="J742" s="113">
        <f t="shared" si="85"/>
        <v>0</v>
      </c>
      <c r="K742" s="120"/>
      <c r="L742" s="113">
        <f t="shared" si="86"/>
        <v>0</v>
      </c>
      <c r="M742" s="121">
        <f t="shared" si="87"/>
        <v>0</v>
      </c>
      <c r="N742" s="152">
        <f t="shared" si="88"/>
        <v>0</v>
      </c>
      <c r="O742" s="153">
        <f t="shared" si="89"/>
        <v>0</v>
      </c>
    </row>
    <row r="743" spans="1:15" s="132" customFormat="1" ht="39.950000000000003" customHeight="1">
      <c r="A743" s="102"/>
      <c r="B743" s="105"/>
      <c r="C743" s="105"/>
      <c r="D743" s="105"/>
      <c r="E743" s="107"/>
      <c r="F743" s="111"/>
      <c r="G743" s="109"/>
      <c r="H743" s="118">
        <f t="shared" si="84"/>
        <v>0</v>
      </c>
      <c r="I743" s="119"/>
      <c r="J743" s="113">
        <f t="shared" si="85"/>
        <v>0</v>
      </c>
      <c r="K743" s="120"/>
      <c r="L743" s="113">
        <f t="shared" si="86"/>
        <v>0</v>
      </c>
      <c r="M743" s="121">
        <f t="shared" si="87"/>
        <v>0</v>
      </c>
      <c r="N743" s="152">
        <f t="shared" si="88"/>
        <v>0</v>
      </c>
      <c r="O743" s="153">
        <f t="shared" si="89"/>
        <v>0</v>
      </c>
    </row>
    <row r="744" spans="1:15" s="132" customFormat="1" ht="39.950000000000003" customHeight="1">
      <c r="A744" s="102"/>
      <c r="B744" s="105"/>
      <c r="C744" s="105"/>
      <c r="D744" s="105"/>
      <c r="E744" s="107"/>
      <c r="F744" s="111"/>
      <c r="G744" s="109"/>
      <c r="H744" s="118">
        <f t="shared" si="84"/>
        <v>0</v>
      </c>
      <c r="I744" s="119"/>
      <c r="J744" s="113">
        <f t="shared" si="85"/>
        <v>0</v>
      </c>
      <c r="K744" s="120"/>
      <c r="L744" s="113">
        <f t="shared" si="86"/>
        <v>0</v>
      </c>
      <c r="M744" s="121">
        <f t="shared" si="87"/>
        <v>0</v>
      </c>
      <c r="N744" s="152">
        <f t="shared" si="88"/>
        <v>0</v>
      </c>
      <c r="O744" s="153">
        <f t="shared" si="89"/>
        <v>0</v>
      </c>
    </row>
    <row r="745" spans="1:15" s="132" customFormat="1" ht="39.950000000000003" customHeight="1">
      <c r="A745" s="102"/>
      <c r="B745" s="105"/>
      <c r="C745" s="105"/>
      <c r="D745" s="105"/>
      <c r="E745" s="107"/>
      <c r="F745" s="111"/>
      <c r="G745" s="109"/>
      <c r="H745" s="118">
        <f t="shared" si="84"/>
        <v>0</v>
      </c>
      <c r="I745" s="119"/>
      <c r="J745" s="113">
        <f t="shared" si="85"/>
        <v>0</v>
      </c>
      <c r="K745" s="120"/>
      <c r="L745" s="113">
        <f t="shared" si="86"/>
        <v>0</v>
      </c>
      <c r="M745" s="121">
        <f t="shared" si="87"/>
        <v>0</v>
      </c>
      <c r="N745" s="152">
        <f t="shared" si="88"/>
        <v>0</v>
      </c>
      <c r="O745" s="153">
        <f t="shared" si="89"/>
        <v>0</v>
      </c>
    </row>
    <row r="746" spans="1:15" s="132" customFormat="1" ht="39.950000000000003" customHeight="1">
      <c r="A746" s="102"/>
      <c r="B746" s="105"/>
      <c r="C746" s="105"/>
      <c r="D746" s="105"/>
      <c r="E746" s="107"/>
      <c r="F746" s="111"/>
      <c r="G746" s="109"/>
      <c r="H746" s="118">
        <f t="shared" si="84"/>
        <v>0</v>
      </c>
      <c r="I746" s="119"/>
      <c r="J746" s="113">
        <f t="shared" si="85"/>
        <v>0</v>
      </c>
      <c r="K746" s="120"/>
      <c r="L746" s="113">
        <f t="shared" si="86"/>
        <v>0</v>
      </c>
      <c r="M746" s="121">
        <f t="shared" si="87"/>
        <v>0</v>
      </c>
      <c r="N746" s="152">
        <f t="shared" si="88"/>
        <v>0</v>
      </c>
      <c r="O746" s="153">
        <f t="shared" si="89"/>
        <v>0</v>
      </c>
    </row>
    <row r="747" spans="1:15" s="132" customFormat="1" ht="39.950000000000003" customHeight="1">
      <c r="A747" s="102"/>
      <c r="B747" s="105"/>
      <c r="C747" s="105"/>
      <c r="D747" s="105"/>
      <c r="E747" s="107"/>
      <c r="F747" s="111"/>
      <c r="G747" s="109"/>
      <c r="H747" s="118">
        <f t="shared" si="84"/>
        <v>0</v>
      </c>
      <c r="I747" s="119"/>
      <c r="J747" s="113">
        <f t="shared" si="85"/>
        <v>0</v>
      </c>
      <c r="K747" s="120"/>
      <c r="L747" s="113">
        <f t="shared" si="86"/>
        <v>0</v>
      </c>
      <c r="M747" s="121">
        <f t="shared" si="87"/>
        <v>0</v>
      </c>
      <c r="N747" s="152">
        <f t="shared" si="88"/>
        <v>0</v>
      </c>
      <c r="O747" s="153">
        <f t="shared" si="89"/>
        <v>0</v>
      </c>
    </row>
    <row r="748" spans="1:15" s="132" customFormat="1" ht="39.950000000000003" customHeight="1">
      <c r="A748" s="102"/>
      <c r="B748" s="105"/>
      <c r="C748" s="105"/>
      <c r="D748" s="105"/>
      <c r="E748" s="107"/>
      <c r="F748" s="111"/>
      <c r="G748" s="109"/>
      <c r="H748" s="118">
        <f t="shared" si="84"/>
        <v>0</v>
      </c>
      <c r="I748" s="119"/>
      <c r="J748" s="113">
        <f t="shared" si="85"/>
        <v>0</v>
      </c>
      <c r="K748" s="120"/>
      <c r="L748" s="113">
        <f t="shared" si="86"/>
        <v>0</v>
      </c>
      <c r="M748" s="121">
        <f t="shared" si="87"/>
        <v>0</v>
      </c>
      <c r="N748" s="152">
        <f t="shared" si="88"/>
        <v>0</v>
      </c>
      <c r="O748" s="153">
        <f t="shared" si="89"/>
        <v>0</v>
      </c>
    </row>
    <row r="749" spans="1:15" s="132" customFormat="1" ht="39.950000000000003" customHeight="1">
      <c r="A749" s="102"/>
      <c r="B749" s="105"/>
      <c r="C749" s="105"/>
      <c r="D749" s="105"/>
      <c r="E749" s="107"/>
      <c r="F749" s="111"/>
      <c r="G749" s="109"/>
      <c r="H749" s="118">
        <f t="shared" si="84"/>
        <v>0</v>
      </c>
      <c r="I749" s="119"/>
      <c r="J749" s="113">
        <f t="shared" si="85"/>
        <v>0</v>
      </c>
      <c r="K749" s="120"/>
      <c r="L749" s="113">
        <f t="shared" si="86"/>
        <v>0</v>
      </c>
      <c r="M749" s="121">
        <f t="shared" si="87"/>
        <v>0</v>
      </c>
      <c r="N749" s="152">
        <f t="shared" si="88"/>
        <v>0</v>
      </c>
      <c r="O749" s="153">
        <f t="shared" si="89"/>
        <v>0</v>
      </c>
    </row>
    <row r="750" spans="1:15" s="132" customFormat="1" ht="39.950000000000003" customHeight="1">
      <c r="A750" s="102"/>
      <c r="B750" s="105"/>
      <c r="C750" s="105"/>
      <c r="D750" s="105"/>
      <c r="E750" s="107"/>
      <c r="F750" s="111"/>
      <c r="G750" s="109"/>
      <c r="H750" s="118">
        <f t="shared" si="84"/>
        <v>0</v>
      </c>
      <c r="I750" s="119"/>
      <c r="J750" s="113">
        <f t="shared" si="85"/>
        <v>0</v>
      </c>
      <c r="K750" s="120"/>
      <c r="L750" s="113">
        <f t="shared" si="86"/>
        <v>0</v>
      </c>
      <c r="M750" s="121">
        <f t="shared" si="87"/>
        <v>0</v>
      </c>
      <c r="N750" s="152">
        <f t="shared" si="88"/>
        <v>0</v>
      </c>
      <c r="O750" s="153">
        <f t="shared" si="89"/>
        <v>0</v>
      </c>
    </row>
    <row r="751" spans="1:15" s="132" customFormat="1" ht="39.950000000000003" customHeight="1">
      <c r="A751" s="102"/>
      <c r="B751" s="105"/>
      <c r="C751" s="105"/>
      <c r="D751" s="105"/>
      <c r="E751" s="107"/>
      <c r="F751" s="111"/>
      <c r="G751" s="109"/>
      <c r="H751" s="118">
        <f t="shared" si="84"/>
        <v>0</v>
      </c>
      <c r="I751" s="119"/>
      <c r="J751" s="113">
        <f t="shared" si="85"/>
        <v>0</v>
      </c>
      <c r="K751" s="120"/>
      <c r="L751" s="113">
        <f t="shared" si="86"/>
        <v>0</v>
      </c>
      <c r="M751" s="121">
        <f t="shared" si="87"/>
        <v>0</v>
      </c>
      <c r="N751" s="152">
        <f t="shared" si="88"/>
        <v>0</v>
      </c>
      <c r="O751" s="153">
        <f t="shared" si="89"/>
        <v>0</v>
      </c>
    </row>
    <row r="752" spans="1:15" s="132" customFormat="1" ht="39.950000000000003" customHeight="1">
      <c r="A752" s="102"/>
      <c r="B752" s="105"/>
      <c r="C752" s="105"/>
      <c r="D752" s="105"/>
      <c r="E752" s="107"/>
      <c r="F752" s="111"/>
      <c r="G752" s="109"/>
      <c r="H752" s="118">
        <f t="shared" si="84"/>
        <v>0</v>
      </c>
      <c r="I752" s="119"/>
      <c r="J752" s="113">
        <f t="shared" si="85"/>
        <v>0</v>
      </c>
      <c r="K752" s="120"/>
      <c r="L752" s="113">
        <f t="shared" si="86"/>
        <v>0</v>
      </c>
      <c r="M752" s="121">
        <f t="shared" si="87"/>
        <v>0</v>
      </c>
      <c r="N752" s="152">
        <f t="shared" si="88"/>
        <v>0</v>
      </c>
      <c r="O752" s="153">
        <f t="shared" si="89"/>
        <v>0</v>
      </c>
    </row>
    <row r="753" spans="1:15" s="132" customFormat="1" ht="39.950000000000003" customHeight="1">
      <c r="A753" s="102"/>
      <c r="B753" s="105"/>
      <c r="C753" s="105"/>
      <c r="D753" s="105"/>
      <c r="E753" s="107"/>
      <c r="F753" s="111"/>
      <c r="G753" s="109"/>
      <c r="H753" s="118">
        <f t="shared" si="84"/>
        <v>0</v>
      </c>
      <c r="I753" s="119"/>
      <c r="J753" s="113">
        <f t="shared" si="85"/>
        <v>0</v>
      </c>
      <c r="K753" s="120"/>
      <c r="L753" s="113">
        <f t="shared" si="86"/>
        <v>0</v>
      </c>
      <c r="M753" s="121">
        <f t="shared" si="87"/>
        <v>0</v>
      </c>
      <c r="N753" s="152">
        <f t="shared" si="88"/>
        <v>0</v>
      </c>
      <c r="O753" s="153">
        <f t="shared" si="89"/>
        <v>0</v>
      </c>
    </row>
    <row r="754" spans="1:15" s="132" customFormat="1" ht="39.950000000000003" customHeight="1">
      <c r="A754" s="102"/>
      <c r="B754" s="105"/>
      <c r="C754" s="105"/>
      <c r="D754" s="105"/>
      <c r="E754" s="107"/>
      <c r="F754" s="111"/>
      <c r="G754" s="109"/>
      <c r="H754" s="118">
        <f t="shared" si="84"/>
        <v>0</v>
      </c>
      <c r="I754" s="119"/>
      <c r="J754" s="113">
        <f t="shared" si="85"/>
        <v>0</v>
      </c>
      <c r="K754" s="120"/>
      <c r="L754" s="113">
        <f t="shared" si="86"/>
        <v>0</v>
      </c>
      <c r="M754" s="121">
        <f t="shared" si="87"/>
        <v>0</v>
      </c>
      <c r="N754" s="152">
        <f t="shared" si="88"/>
        <v>0</v>
      </c>
      <c r="O754" s="153">
        <f t="shared" si="89"/>
        <v>0</v>
      </c>
    </row>
    <row r="755" spans="1:15" s="132" customFormat="1" ht="39.75" customHeight="1">
      <c r="A755" s="102"/>
      <c r="B755" s="105"/>
      <c r="C755" s="105"/>
      <c r="D755" s="105"/>
      <c r="E755" s="107"/>
      <c r="F755" s="111"/>
      <c r="G755" s="109"/>
      <c r="H755" s="118">
        <f t="shared" si="84"/>
        <v>0</v>
      </c>
      <c r="I755" s="119"/>
      <c r="J755" s="113">
        <f t="shared" si="85"/>
        <v>0</v>
      </c>
      <c r="K755" s="120"/>
      <c r="L755" s="113">
        <f t="shared" si="86"/>
        <v>0</v>
      </c>
      <c r="M755" s="121">
        <f t="shared" si="87"/>
        <v>0</v>
      </c>
      <c r="N755" s="152">
        <f t="shared" si="88"/>
        <v>0</v>
      </c>
      <c r="O755" s="153">
        <f t="shared" si="89"/>
        <v>0</v>
      </c>
    </row>
    <row r="756" spans="1:15" s="132" customFormat="1" ht="39.950000000000003" customHeight="1">
      <c r="A756" s="102"/>
      <c r="B756" s="105"/>
      <c r="C756" s="105"/>
      <c r="D756" s="105"/>
      <c r="E756" s="107"/>
      <c r="F756" s="111"/>
      <c r="G756" s="109"/>
      <c r="H756" s="118">
        <f t="shared" si="84"/>
        <v>0</v>
      </c>
      <c r="I756" s="119"/>
      <c r="J756" s="113">
        <f t="shared" si="85"/>
        <v>0</v>
      </c>
      <c r="K756" s="120"/>
      <c r="L756" s="113">
        <f t="shared" si="86"/>
        <v>0</v>
      </c>
      <c r="M756" s="121">
        <f t="shared" si="87"/>
        <v>0</v>
      </c>
      <c r="N756" s="152">
        <f t="shared" si="88"/>
        <v>0</v>
      </c>
      <c r="O756" s="153">
        <f t="shared" si="89"/>
        <v>0</v>
      </c>
    </row>
    <row r="757" spans="1:15" s="132" customFormat="1" ht="39.950000000000003" customHeight="1">
      <c r="A757" s="102"/>
      <c r="B757" s="105"/>
      <c r="C757" s="105"/>
      <c r="D757" s="105"/>
      <c r="E757" s="107"/>
      <c r="F757" s="111"/>
      <c r="G757" s="109"/>
      <c r="H757" s="118">
        <f t="shared" si="84"/>
        <v>0</v>
      </c>
      <c r="I757" s="119"/>
      <c r="J757" s="113">
        <f t="shared" si="85"/>
        <v>0</v>
      </c>
      <c r="K757" s="120"/>
      <c r="L757" s="113">
        <f t="shared" si="86"/>
        <v>0</v>
      </c>
      <c r="M757" s="121">
        <f t="shared" si="87"/>
        <v>0</v>
      </c>
      <c r="N757" s="152">
        <f t="shared" si="88"/>
        <v>0</v>
      </c>
      <c r="O757" s="153">
        <f t="shared" si="89"/>
        <v>0</v>
      </c>
    </row>
    <row r="758" spans="1:15" s="132" customFormat="1" ht="39.75" customHeight="1">
      <c r="A758" s="102"/>
      <c r="B758" s="105"/>
      <c r="C758" s="105"/>
      <c r="D758" s="105"/>
      <c r="E758" s="107"/>
      <c r="F758" s="111"/>
      <c r="G758" s="109"/>
      <c r="H758" s="118">
        <f t="shared" si="84"/>
        <v>0</v>
      </c>
      <c r="I758" s="119"/>
      <c r="J758" s="113">
        <f t="shared" si="85"/>
        <v>0</v>
      </c>
      <c r="K758" s="120"/>
      <c r="L758" s="113">
        <f t="shared" si="86"/>
        <v>0</v>
      </c>
      <c r="M758" s="121">
        <f t="shared" si="87"/>
        <v>0</v>
      </c>
      <c r="N758" s="152">
        <f t="shared" si="88"/>
        <v>0</v>
      </c>
      <c r="O758" s="153">
        <f t="shared" si="89"/>
        <v>0</v>
      </c>
    </row>
    <row r="759" spans="1:15" s="132" customFormat="1" ht="39.950000000000003" customHeight="1">
      <c r="A759" s="102"/>
      <c r="B759" s="105"/>
      <c r="C759" s="105"/>
      <c r="D759" s="105"/>
      <c r="E759" s="107"/>
      <c r="F759" s="111"/>
      <c r="G759" s="109"/>
      <c r="H759" s="118">
        <f t="shared" si="84"/>
        <v>0</v>
      </c>
      <c r="I759" s="119"/>
      <c r="J759" s="113">
        <f t="shared" si="85"/>
        <v>0</v>
      </c>
      <c r="K759" s="120"/>
      <c r="L759" s="113">
        <f t="shared" si="86"/>
        <v>0</v>
      </c>
      <c r="M759" s="121">
        <f t="shared" si="87"/>
        <v>0</v>
      </c>
      <c r="N759" s="152">
        <f t="shared" si="88"/>
        <v>0</v>
      </c>
      <c r="O759" s="153">
        <f t="shared" si="89"/>
        <v>0</v>
      </c>
    </row>
    <row r="760" spans="1:15" s="132" customFormat="1" ht="39.950000000000003" customHeight="1">
      <c r="A760" s="102"/>
      <c r="B760" s="105"/>
      <c r="C760" s="105"/>
      <c r="D760" s="105"/>
      <c r="E760" s="107"/>
      <c r="F760" s="111"/>
      <c r="G760" s="109"/>
      <c r="H760" s="118">
        <f t="shared" si="84"/>
        <v>0</v>
      </c>
      <c r="I760" s="119"/>
      <c r="J760" s="113">
        <f t="shared" si="85"/>
        <v>0</v>
      </c>
      <c r="K760" s="120"/>
      <c r="L760" s="113">
        <f t="shared" si="86"/>
        <v>0</v>
      </c>
      <c r="M760" s="121">
        <f t="shared" si="87"/>
        <v>0</v>
      </c>
      <c r="N760" s="152">
        <f t="shared" si="88"/>
        <v>0</v>
      </c>
      <c r="O760" s="153">
        <f t="shared" si="89"/>
        <v>0</v>
      </c>
    </row>
    <row r="761" spans="1:15" s="132" customFormat="1" ht="39.950000000000003" customHeight="1">
      <c r="A761" s="102"/>
      <c r="B761" s="105"/>
      <c r="C761" s="105"/>
      <c r="D761" s="105"/>
      <c r="E761" s="107"/>
      <c r="F761" s="111"/>
      <c r="G761" s="109"/>
      <c r="H761" s="118">
        <f t="shared" si="84"/>
        <v>0</v>
      </c>
      <c r="I761" s="119"/>
      <c r="J761" s="113">
        <f t="shared" si="85"/>
        <v>0</v>
      </c>
      <c r="K761" s="120"/>
      <c r="L761" s="113">
        <f t="shared" si="86"/>
        <v>0</v>
      </c>
      <c r="M761" s="121">
        <f t="shared" si="87"/>
        <v>0</v>
      </c>
      <c r="N761" s="152">
        <f t="shared" si="88"/>
        <v>0</v>
      </c>
      <c r="O761" s="153">
        <f t="shared" si="89"/>
        <v>0</v>
      </c>
    </row>
    <row r="762" spans="1:15" s="132" customFormat="1" ht="39.950000000000003" customHeight="1">
      <c r="A762" s="102"/>
      <c r="B762" s="105"/>
      <c r="C762" s="105"/>
      <c r="D762" s="105"/>
      <c r="E762" s="107"/>
      <c r="F762" s="111"/>
      <c r="G762" s="109"/>
      <c r="H762" s="118">
        <f t="shared" si="84"/>
        <v>0</v>
      </c>
      <c r="I762" s="119"/>
      <c r="J762" s="113">
        <f t="shared" si="85"/>
        <v>0</v>
      </c>
      <c r="K762" s="120"/>
      <c r="L762" s="113">
        <f t="shared" si="86"/>
        <v>0</v>
      </c>
      <c r="M762" s="121">
        <f t="shared" si="87"/>
        <v>0</v>
      </c>
      <c r="N762" s="152">
        <f t="shared" si="88"/>
        <v>0</v>
      </c>
      <c r="O762" s="153">
        <f t="shared" si="89"/>
        <v>0</v>
      </c>
    </row>
    <row r="763" spans="1:15" s="132" customFormat="1" ht="39.950000000000003" customHeight="1">
      <c r="A763" s="102"/>
      <c r="B763" s="105"/>
      <c r="C763" s="105"/>
      <c r="D763" s="105"/>
      <c r="E763" s="107"/>
      <c r="F763" s="111"/>
      <c r="G763" s="109"/>
      <c r="H763" s="118">
        <f t="shared" si="84"/>
        <v>0</v>
      </c>
      <c r="I763" s="119"/>
      <c r="J763" s="113">
        <f t="shared" si="85"/>
        <v>0</v>
      </c>
      <c r="K763" s="120"/>
      <c r="L763" s="113">
        <f t="shared" si="86"/>
        <v>0</v>
      </c>
      <c r="M763" s="121">
        <f t="shared" si="87"/>
        <v>0</v>
      </c>
      <c r="N763" s="152">
        <f t="shared" si="88"/>
        <v>0</v>
      </c>
      <c r="O763" s="153">
        <f t="shared" si="89"/>
        <v>0</v>
      </c>
    </row>
    <row r="764" spans="1:15" s="132" customFormat="1" ht="39.950000000000003" customHeight="1">
      <c r="A764" s="102"/>
      <c r="B764" s="105"/>
      <c r="C764" s="105"/>
      <c r="D764" s="105"/>
      <c r="E764" s="107"/>
      <c r="F764" s="111"/>
      <c r="G764" s="109"/>
      <c r="H764" s="118">
        <f t="shared" si="84"/>
        <v>0</v>
      </c>
      <c r="I764" s="119"/>
      <c r="J764" s="113">
        <f t="shared" si="85"/>
        <v>0</v>
      </c>
      <c r="K764" s="120"/>
      <c r="L764" s="113">
        <f t="shared" si="86"/>
        <v>0</v>
      </c>
      <c r="M764" s="121">
        <f t="shared" si="87"/>
        <v>0</v>
      </c>
      <c r="N764" s="152">
        <f t="shared" si="88"/>
        <v>0</v>
      </c>
      <c r="O764" s="153">
        <f t="shared" si="89"/>
        <v>0</v>
      </c>
    </row>
    <row r="765" spans="1:15" s="132" customFormat="1" ht="39.950000000000003" customHeight="1">
      <c r="A765" s="102"/>
      <c r="B765" s="105"/>
      <c r="C765" s="105"/>
      <c r="D765" s="105"/>
      <c r="E765" s="107"/>
      <c r="F765" s="111"/>
      <c r="G765" s="109"/>
      <c r="H765" s="118">
        <f t="shared" si="84"/>
        <v>0</v>
      </c>
      <c r="I765" s="119"/>
      <c r="J765" s="113">
        <f t="shared" si="85"/>
        <v>0</v>
      </c>
      <c r="K765" s="120"/>
      <c r="L765" s="113">
        <f t="shared" si="86"/>
        <v>0</v>
      </c>
      <c r="M765" s="121">
        <f t="shared" si="87"/>
        <v>0</v>
      </c>
      <c r="N765" s="152">
        <f t="shared" si="88"/>
        <v>0</v>
      </c>
      <c r="O765" s="153">
        <f t="shared" si="89"/>
        <v>0</v>
      </c>
    </row>
    <row r="766" spans="1:15" s="132" customFormat="1" ht="39.950000000000003" customHeight="1">
      <c r="A766" s="102"/>
      <c r="B766" s="105"/>
      <c r="C766" s="105"/>
      <c r="D766" s="105"/>
      <c r="E766" s="107"/>
      <c r="F766" s="111"/>
      <c r="G766" s="109"/>
      <c r="H766" s="118">
        <f t="shared" si="84"/>
        <v>0</v>
      </c>
      <c r="I766" s="119"/>
      <c r="J766" s="113">
        <f t="shared" si="85"/>
        <v>0</v>
      </c>
      <c r="K766" s="120"/>
      <c r="L766" s="113">
        <f t="shared" si="86"/>
        <v>0</v>
      </c>
      <c r="M766" s="121">
        <f t="shared" si="87"/>
        <v>0</v>
      </c>
      <c r="N766" s="152">
        <f t="shared" si="88"/>
        <v>0</v>
      </c>
      <c r="O766" s="153">
        <f t="shared" si="89"/>
        <v>0</v>
      </c>
    </row>
    <row r="767" spans="1:15" s="132" customFormat="1" ht="39.950000000000003" customHeight="1">
      <c r="A767" s="102"/>
      <c r="B767" s="105"/>
      <c r="C767" s="105"/>
      <c r="D767" s="105"/>
      <c r="E767" s="107"/>
      <c r="F767" s="111"/>
      <c r="G767" s="109"/>
      <c r="H767" s="118">
        <f t="shared" si="84"/>
        <v>0</v>
      </c>
      <c r="I767" s="119"/>
      <c r="J767" s="113">
        <f t="shared" si="85"/>
        <v>0</v>
      </c>
      <c r="K767" s="120"/>
      <c r="L767" s="113">
        <f t="shared" si="86"/>
        <v>0</v>
      </c>
      <c r="M767" s="121">
        <f t="shared" si="87"/>
        <v>0</v>
      </c>
      <c r="N767" s="152">
        <f t="shared" si="88"/>
        <v>0</v>
      </c>
      <c r="O767" s="153">
        <f t="shared" si="89"/>
        <v>0</v>
      </c>
    </row>
    <row r="768" spans="1:15" s="132" customFormat="1" ht="39.950000000000003" customHeight="1">
      <c r="A768" s="102"/>
      <c r="B768" s="105"/>
      <c r="C768" s="105"/>
      <c r="D768" s="105"/>
      <c r="E768" s="107"/>
      <c r="F768" s="111"/>
      <c r="G768" s="109"/>
      <c r="H768" s="118">
        <f t="shared" si="84"/>
        <v>0</v>
      </c>
      <c r="I768" s="119"/>
      <c r="J768" s="113">
        <f t="shared" si="85"/>
        <v>0</v>
      </c>
      <c r="K768" s="120"/>
      <c r="L768" s="113">
        <f t="shared" si="86"/>
        <v>0</v>
      </c>
      <c r="M768" s="121">
        <f t="shared" si="87"/>
        <v>0</v>
      </c>
      <c r="N768" s="152">
        <f t="shared" si="88"/>
        <v>0</v>
      </c>
      <c r="O768" s="153">
        <f t="shared" si="89"/>
        <v>0</v>
      </c>
    </row>
    <row r="769" spans="1:15" s="132" customFormat="1" ht="39.950000000000003" customHeight="1">
      <c r="A769" s="102"/>
      <c r="B769" s="105"/>
      <c r="C769" s="105"/>
      <c r="D769" s="105"/>
      <c r="E769" s="107"/>
      <c r="F769" s="111"/>
      <c r="G769" s="109"/>
      <c r="H769" s="118">
        <f t="shared" si="84"/>
        <v>0</v>
      </c>
      <c r="I769" s="119"/>
      <c r="J769" s="113">
        <f t="shared" si="85"/>
        <v>0</v>
      </c>
      <c r="K769" s="120"/>
      <c r="L769" s="113">
        <f t="shared" si="86"/>
        <v>0</v>
      </c>
      <c r="M769" s="121">
        <f t="shared" si="87"/>
        <v>0</v>
      </c>
      <c r="N769" s="152">
        <f t="shared" si="88"/>
        <v>0</v>
      </c>
      <c r="O769" s="153">
        <f t="shared" si="89"/>
        <v>0</v>
      </c>
    </row>
    <row r="770" spans="1:15" s="132" customFormat="1" ht="39.950000000000003" customHeight="1">
      <c r="A770" s="102"/>
      <c r="B770" s="105"/>
      <c r="C770" s="105"/>
      <c r="D770" s="105"/>
      <c r="E770" s="107"/>
      <c r="F770" s="111"/>
      <c r="G770" s="109"/>
      <c r="H770" s="118">
        <f t="shared" si="84"/>
        <v>0</v>
      </c>
      <c r="I770" s="119"/>
      <c r="J770" s="113">
        <f t="shared" si="85"/>
        <v>0</v>
      </c>
      <c r="K770" s="120"/>
      <c r="L770" s="113">
        <f t="shared" si="86"/>
        <v>0</v>
      </c>
      <c r="M770" s="121">
        <f t="shared" si="87"/>
        <v>0</v>
      </c>
      <c r="N770" s="152">
        <f t="shared" si="88"/>
        <v>0</v>
      </c>
      <c r="O770" s="153">
        <f t="shared" si="89"/>
        <v>0</v>
      </c>
    </row>
    <row r="771" spans="1:15" s="132" customFormat="1" ht="39.950000000000003" customHeight="1">
      <c r="A771" s="102"/>
      <c r="B771" s="105"/>
      <c r="C771" s="105"/>
      <c r="D771" s="105"/>
      <c r="E771" s="107"/>
      <c r="F771" s="111"/>
      <c r="G771" s="109"/>
      <c r="H771" s="118">
        <f t="shared" si="84"/>
        <v>0</v>
      </c>
      <c r="I771" s="119"/>
      <c r="J771" s="113">
        <f t="shared" si="85"/>
        <v>0</v>
      </c>
      <c r="K771" s="120"/>
      <c r="L771" s="113">
        <f t="shared" si="86"/>
        <v>0</v>
      </c>
      <c r="M771" s="121">
        <f t="shared" si="87"/>
        <v>0</v>
      </c>
      <c r="N771" s="152">
        <f t="shared" si="88"/>
        <v>0</v>
      </c>
      <c r="O771" s="153">
        <f t="shared" si="89"/>
        <v>0</v>
      </c>
    </row>
    <row r="772" spans="1:15" s="132" customFormat="1" ht="39.950000000000003" customHeight="1">
      <c r="A772" s="102"/>
      <c r="B772" s="105"/>
      <c r="C772" s="105"/>
      <c r="D772" s="105"/>
      <c r="E772" s="107"/>
      <c r="F772" s="111"/>
      <c r="G772" s="109"/>
      <c r="H772" s="118">
        <f t="shared" si="84"/>
        <v>0</v>
      </c>
      <c r="I772" s="119"/>
      <c r="J772" s="113">
        <f t="shared" si="85"/>
        <v>0</v>
      </c>
      <c r="K772" s="120"/>
      <c r="L772" s="113">
        <f t="shared" si="86"/>
        <v>0</v>
      </c>
      <c r="M772" s="121">
        <f t="shared" si="87"/>
        <v>0</v>
      </c>
      <c r="N772" s="152">
        <f t="shared" si="88"/>
        <v>0</v>
      </c>
      <c r="O772" s="153">
        <f t="shared" si="89"/>
        <v>0</v>
      </c>
    </row>
    <row r="773" spans="1:15" s="132" customFormat="1" ht="39.950000000000003" customHeight="1">
      <c r="A773" s="102"/>
      <c r="B773" s="105"/>
      <c r="C773" s="105"/>
      <c r="D773" s="105"/>
      <c r="E773" s="107"/>
      <c r="F773" s="111"/>
      <c r="G773" s="109"/>
      <c r="H773" s="118">
        <f t="shared" si="84"/>
        <v>0</v>
      </c>
      <c r="I773" s="119"/>
      <c r="J773" s="113">
        <f t="shared" si="85"/>
        <v>0</v>
      </c>
      <c r="K773" s="120"/>
      <c r="L773" s="113">
        <f t="shared" si="86"/>
        <v>0</v>
      </c>
      <c r="M773" s="121">
        <f t="shared" si="87"/>
        <v>0</v>
      </c>
      <c r="N773" s="152">
        <f t="shared" si="88"/>
        <v>0</v>
      </c>
      <c r="O773" s="153">
        <f t="shared" si="89"/>
        <v>0</v>
      </c>
    </row>
    <row r="774" spans="1:15" s="132" customFormat="1" ht="39.950000000000003" customHeight="1">
      <c r="A774" s="102"/>
      <c r="B774" s="105"/>
      <c r="C774" s="105"/>
      <c r="D774" s="105"/>
      <c r="E774" s="107"/>
      <c r="F774" s="111"/>
      <c r="G774" s="109"/>
      <c r="H774" s="118">
        <f t="shared" ref="H774:H837" si="90">ROUNDDOWN(F774*G774,0)</f>
        <v>0</v>
      </c>
      <c r="I774" s="119"/>
      <c r="J774" s="113">
        <f t="shared" ref="J774:J837" si="91">ROUNDDOWN(G774*I774,0)</f>
        <v>0</v>
      </c>
      <c r="K774" s="120"/>
      <c r="L774" s="113">
        <f t="shared" ref="L774:L837" si="92">ROUNDDOWN(G774*K774,0)</f>
        <v>0</v>
      </c>
      <c r="M774" s="121">
        <f t="shared" ref="M774:M837" si="93">I774+K774</f>
        <v>0</v>
      </c>
      <c r="N774" s="152">
        <f t="shared" ref="N774:N837" si="94">SUM(J774)+L774</f>
        <v>0</v>
      </c>
      <c r="O774" s="153">
        <f t="shared" ref="O774:O837" si="95">SUM(H774)-N774</f>
        <v>0</v>
      </c>
    </row>
    <row r="775" spans="1:15" s="132" customFormat="1" ht="39.950000000000003" customHeight="1">
      <c r="A775" s="102"/>
      <c r="B775" s="105"/>
      <c r="C775" s="105"/>
      <c r="D775" s="105"/>
      <c r="E775" s="107"/>
      <c r="F775" s="111"/>
      <c r="G775" s="109"/>
      <c r="H775" s="118">
        <f t="shared" si="90"/>
        <v>0</v>
      </c>
      <c r="I775" s="119"/>
      <c r="J775" s="113">
        <f t="shared" si="91"/>
        <v>0</v>
      </c>
      <c r="K775" s="120"/>
      <c r="L775" s="113">
        <f t="shared" si="92"/>
        <v>0</v>
      </c>
      <c r="M775" s="121">
        <f t="shared" si="93"/>
        <v>0</v>
      </c>
      <c r="N775" s="152">
        <f t="shared" si="94"/>
        <v>0</v>
      </c>
      <c r="O775" s="153">
        <f t="shared" si="95"/>
        <v>0</v>
      </c>
    </row>
    <row r="776" spans="1:15" s="132" customFormat="1" ht="39.950000000000003" customHeight="1">
      <c r="A776" s="102"/>
      <c r="B776" s="105"/>
      <c r="C776" s="105"/>
      <c r="D776" s="105"/>
      <c r="E776" s="107"/>
      <c r="F776" s="111"/>
      <c r="G776" s="109"/>
      <c r="H776" s="118">
        <f t="shared" si="90"/>
        <v>0</v>
      </c>
      <c r="I776" s="119"/>
      <c r="J776" s="113">
        <f t="shared" si="91"/>
        <v>0</v>
      </c>
      <c r="K776" s="120"/>
      <c r="L776" s="113">
        <f t="shared" si="92"/>
        <v>0</v>
      </c>
      <c r="M776" s="121">
        <f t="shared" si="93"/>
        <v>0</v>
      </c>
      <c r="N776" s="152">
        <f t="shared" si="94"/>
        <v>0</v>
      </c>
      <c r="O776" s="153">
        <f t="shared" si="95"/>
        <v>0</v>
      </c>
    </row>
    <row r="777" spans="1:15" s="132" customFormat="1" ht="39.950000000000003" customHeight="1">
      <c r="A777" s="102"/>
      <c r="B777" s="105"/>
      <c r="C777" s="105"/>
      <c r="D777" s="105"/>
      <c r="E777" s="107"/>
      <c r="F777" s="111"/>
      <c r="G777" s="109"/>
      <c r="H777" s="118">
        <f t="shared" si="90"/>
        <v>0</v>
      </c>
      <c r="I777" s="119"/>
      <c r="J777" s="113">
        <f t="shared" si="91"/>
        <v>0</v>
      </c>
      <c r="K777" s="120"/>
      <c r="L777" s="113">
        <f t="shared" si="92"/>
        <v>0</v>
      </c>
      <c r="M777" s="121">
        <f t="shared" si="93"/>
        <v>0</v>
      </c>
      <c r="N777" s="152">
        <f t="shared" si="94"/>
        <v>0</v>
      </c>
      <c r="O777" s="153">
        <f t="shared" si="95"/>
        <v>0</v>
      </c>
    </row>
    <row r="778" spans="1:15" s="132" customFormat="1" ht="39.950000000000003" customHeight="1">
      <c r="A778" s="102"/>
      <c r="B778" s="105"/>
      <c r="C778" s="105"/>
      <c r="D778" s="105"/>
      <c r="E778" s="107"/>
      <c r="F778" s="111"/>
      <c r="G778" s="109"/>
      <c r="H778" s="118">
        <f t="shared" si="90"/>
        <v>0</v>
      </c>
      <c r="I778" s="119"/>
      <c r="J778" s="113">
        <f t="shared" si="91"/>
        <v>0</v>
      </c>
      <c r="K778" s="120"/>
      <c r="L778" s="113">
        <f t="shared" si="92"/>
        <v>0</v>
      </c>
      <c r="M778" s="121">
        <f t="shared" si="93"/>
        <v>0</v>
      </c>
      <c r="N778" s="152">
        <f t="shared" si="94"/>
        <v>0</v>
      </c>
      <c r="O778" s="153">
        <f t="shared" si="95"/>
        <v>0</v>
      </c>
    </row>
    <row r="779" spans="1:15" s="132" customFormat="1" ht="39.950000000000003" customHeight="1">
      <c r="A779" s="102"/>
      <c r="B779" s="105"/>
      <c r="C779" s="105"/>
      <c r="D779" s="105"/>
      <c r="E779" s="107"/>
      <c r="F779" s="111"/>
      <c r="G779" s="109"/>
      <c r="H779" s="118">
        <f t="shared" si="90"/>
        <v>0</v>
      </c>
      <c r="I779" s="119"/>
      <c r="J779" s="113">
        <f t="shared" si="91"/>
        <v>0</v>
      </c>
      <c r="K779" s="120"/>
      <c r="L779" s="113">
        <f t="shared" si="92"/>
        <v>0</v>
      </c>
      <c r="M779" s="121">
        <f t="shared" si="93"/>
        <v>0</v>
      </c>
      <c r="N779" s="152">
        <f t="shared" si="94"/>
        <v>0</v>
      </c>
      <c r="O779" s="153">
        <f t="shared" si="95"/>
        <v>0</v>
      </c>
    </row>
    <row r="780" spans="1:15" s="132" customFormat="1" ht="39.950000000000003" customHeight="1">
      <c r="A780" s="102"/>
      <c r="B780" s="105"/>
      <c r="C780" s="105"/>
      <c r="D780" s="105"/>
      <c r="E780" s="107"/>
      <c r="F780" s="111"/>
      <c r="G780" s="109"/>
      <c r="H780" s="118">
        <f t="shared" si="90"/>
        <v>0</v>
      </c>
      <c r="I780" s="119"/>
      <c r="J780" s="113">
        <f t="shared" si="91"/>
        <v>0</v>
      </c>
      <c r="K780" s="120"/>
      <c r="L780" s="113">
        <f t="shared" si="92"/>
        <v>0</v>
      </c>
      <c r="M780" s="121">
        <f t="shared" si="93"/>
        <v>0</v>
      </c>
      <c r="N780" s="152">
        <f t="shared" si="94"/>
        <v>0</v>
      </c>
      <c r="O780" s="153">
        <f t="shared" si="95"/>
        <v>0</v>
      </c>
    </row>
    <row r="781" spans="1:15" s="132" customFormat="1" ht="39.75" customHeight="1">
      <c r="A781" s="102"/>
      <c r="B781" s="105"/>
      <c r="C781" s="105"/>
      <c r="D781" s="105"/>
      <c r="E781" s="107"/>
      <c r="F781" s="111"/>
      <c r="G781" s="109"/>
      <c r="H781" s="118">
        <f t="shared" si="90"/>
        <v>0</v>
      </c>
      <c r="I781" s="119"/>
      <c r="J781" s="113">
        <f t="shared" si="91"/>
        <v>0</v>
      </c>
      <c r="K781" s="120"/>
      <c r="L781" s="113">
        <f t="shared" si="92"/>
        <v>0</v>
      </c>
      <c r="M781" s="121">
        <f t="shared" si="93"/>
        <v>0</v>
      </c>
      <c r="N781" s="152">
        <f t="shared" si="94"/>
        <v>0</v>
      </c>
      <c r="O781" s="153">
        <f t="shared" si="95"/>
        <v>0</v>
      </c>
    </row>
    <row r="782" spans="1:15" s="132" customFormat="1" ht="39.950000000000003" customHeight="1">
      <c r="A782" s="102"/>
      <c r="B782" s="105"/>
      <c r="C782" s="105"/>
      <c r="D782" s="105"/>
      <c r="E782" s="107"/>
      <c r="F782" s="111"/>
      <c r="G782" s="109"/>
      <c r="H782" s="118">
        <f t="shared" si="90"/>
        <v>0</v>
      </c>
      <c r="I782" s="119"/>
      <c r="J782" s="113">
        <f t="shared" si="91"/>
        <v>0</v>
      </c>
      <c r="K782" s="120"/>
      <c r="L782" s="113">
        <f t="shared" si="92"/>
        <v>0</v>
      </c>
      <c r="M782" s="121">
        <f t="shared" si="93"/>
        <v>0</v>
      </c>
      <c r="N782" s="152">
        <f t="shared" si="94"/>
        <v>0</v>
      </c>
      <c r="O782" s="153">
        <f t="shared" si="95"/>
        <v>0</v>
      </c>
    </row>
    <row r="783" spans="1:15" s="132" customFormat="1" ht="39.950000000000003" customHeight="1">
      <c r="A783" s="102"/>
      <c r="B783" s="105"/>
      <c r="C783" s="105"/>
      <c r="D783" s="105"/>
      <c r="E783" s="107"/>
      <c r="F783" s="111"/>
      <c r="G783" s="109"/>
      <c r="H783" s="118">
        <f t="shared" si="90"/>
        <v>0</v>
      </c>
      <c r="I783" s="119"/>
      <c r="J783" s="113">
        <f t="shared" si="91"/>
        <v>0</v>
      </c>
      <c r="K783" s="120"/>
      <c r="L783" s="113">
        <f t="shared" si="92"/>
        <v>0</v>
      </c>
      <c r="M783" s="121">
        <f t="shared" si="93"/>
        <v>0</v>
      </c>
      <c r="N783" s="152">
        <f t="shared" si="94"/>
        <v>0</v>
      </c>
      <c r="O783" s="153">
        <f t="shared" si="95"/>
        <v>0</v>
      </c>
    </row>
    <row r="784" spans="1:15" s="132" customFormat="1" ht="39.950000000000003" customHeight="1">
      <c r="A784" s="102"/>
      <c r="B784" s="105"/>
      <c r="C784" s="105"/>
      <c r="D784" s="105"/>
      <c r="E784" s="107"/>
      <c r="F784" s="111"/>
      <c r="G784" s="109"/>
      <c r="H784" s="118">
        <f t="shared" si="90"/>
        <v>0</v>
      </c>
      <c r="I784" s="119"/>
      <c r="J784" s="113">
        <f t="shared" si="91"/>
        <v>0</v>
      </c>
      <c r="K784" s="120"/>
      <c r="L784" s="113">
        <f t="shared" si="92"/>
        <v>0</v>
      </c>
      <c r="M784" s="121">
        <f t="shared" si="93"/>
        <v>0</v>
      </c>
      <c r="N784" s="152">
        <f t="shared" si="94"/>
        <v>0</v>
      </c>
      <c r="O784" s="153">
        <f t="shared" si="95"/>
        <v>0</v>
      </c>
    </row>
    <row r="785" spans="1:15" s="132" customFormat="1" ht="39.950000000000003" customHeight="1">
      <c r="A785" s="102"/>
      <c r="B785" s="105"/>
      <c r="C785" s="105"/>
      <c r="D785" s="105"/>
      <c r="E785" s="107"/>
      <c r="F785" s="111"/>
      <c r="G785" s="109"/>
      <c r="H785" s="118">
        <f t="shared" si="90"/>
        <v>0</v>
      </c>
      <c r="I785" s="119"/>
      <c r="J785" s="113">
        <f t="shared" si="91"/>
        <v>0</v>
      </c>
      <c r="K785" s="120"/>
      <c r="L785" s="113">
        <f t="shared" si="92"/>
        <v>0</v>
      </c>
      <c r="M785" s="121">
        <f t="shared" si="93"/>
        <v>0</v>
      </c>
      <c r="N785" s="152">
        <f t="shared" si="94"/>
        <v>0</v>
      </c>
      <c r="O785" s="153">
        <f t="shared" si="95"/>
        <v>0</v>
      </c>
    </row>
    <row r="786" spans="1:15" s="132" customFormat="1" ht="39.950000000000003" customHeight="1">
      <c r="A786" s="102"/>
      <c r="B786" s="105"/>
      <c r="C786" s="105"/>
      <c r="D786" s="105"/>
      <c r="E786" s="107"/>
      <c r="F786" s="111"/>
      <c r="G786" s="109"/>
      <c r="H786" s="118">
        <f t="shared" si="90"/>
        <v>0</v>
      </c>
      <c r="I786" s="119"/>
      <c r="J786" s="113">
        <f t="shared" si="91"/>
        <v>0</v>
      </c>
      <c r="K786" s="120"/>
      <c r="L786" s="113">
        <f t="shared" si="92"/>
        <v>0</v>
      </c>
      <c r="M786" s="121">
        <f t="shared" si="93"/>
        <v>0</v>
      </c>
      <c r="N786" s="152">
        <f t="shared" si="94"/>
        <v>0</v>
      </c>
      <c r="O786" s="153">
        <f t="shared" si="95"/>
        <v>0</v>
      </c>
    </row>
    <row r="787" spans="1:15" s="132" customFormat="1" ht="39.950000000000003" customHeight="1">
      <c r="A787" s="102"/>
      <c r="B787" s="105"/>
      <c r="C787" s="105"/>
      <c r="D787" s="105"/>
      <c r="E787" s="107"/>
      <c r="F787" s="111"/>
      <c r="G787" s="109"/>
      <c r="H787" s="118">
        <f t="shared" si="90"/>
        <v>0</v>
      </c>
      <c r="I787" s="119"/>
      <c r="J787" s="113">
        <f t="shared" si="91"/>
        <v>0</v>
      </c>
      <c r="K787" s="120"/>
      <c r="L787" s="113">
        <f t="shared" si="92"/>
        <v>0</v>
      </c>
      <c r="M787" s="121">
        <f t="shared" si="93"/>
        <v>0</v>
      </c>
      <c r="N787" s="152">
        <f t="shared" si="94"/>
        <v>0</v>
      </c>
      <c r="O787" s="153">
        <f t="shared" si="95"/>
        <v>0</v>
      </c>
    </row>
    <row r="788" spans="1:15" s="132" customFormat="1" ht="39.950000000000003" customHeight="1">
      <c r="A788" s="102"/>
      <c r="B788" s="105"/>
      <c r="C788" s="105"/>
      <c r="D788" s="105"/>
      <c r="E788" s="107"/>
      <c r="F788" s="111"/>
      <c r="G788" s="109"/>
      <c r="H788" s="118">
        <f t="shared" si="90"/>
        <v>0</v>
      </c>
      <c r="I788" s="119"/>
      <c r="J788" s="113">
        <f t="shared" si="91"/>
        <v>0</v>
      </c>
      <c r="K788" s="120"/>
      <c r="L788" s="113">
        <f t="shared" si="92"/>
        <v>0</v>
      </c>
      <c r="M788" s="121">
        <f t="shared" si="93"/>
        <v>0</v>
      </c>
      <c r="N788" s="152">
        <f t="shared" si="94"/>
        <v>0</v>
      </c>
      <c r="O788" s="153">
        <f t="shared" si="95"/>
        <v>0</v>
      </c>
    </row>
    <row r="789" spans="1:15" s="132" customFormat="1" ht="39.950000000000003" customHeight="1">
      <c r="A789" s="102"/>
      <c r="B789" s="105"/>
      <c r="C789" s="105"/>
      <c r="D789" s="105"/>
      <c r="E789" s="107"/>
      <c r="F789" s="111"/>
      <c r="G789" s="109"/>
      <c r="H789" s="118">
        <f t="shared" si="90"/>
        <v>0</v>
      </c>
      <c r="I789" s="119"/>
      <c r="J789" s="113">
        <f t="shared" si="91"/>
        <v>0</v>
      </c>
      <c r="K789" s="120"/>
      <c r="L789" s="113">
        <f t="shared" si="92"/>
        <v>0</v>
      </c>
      <c r="M789" s="121">
        <f t="shared" si="93"/>
        <v>0</v>
      </c>
      <c r="N789" s="152">
        <f t="shared" si="94"/>
        <v>0</v>
      </c>
      <c r="O789" s="153">
        <f t="shared" si="95"/>
        <v>0</v>
      </c>
    </row>
    <row r="790" spans="1:15" s="132" customFormat="1" ht="39.950000000000003" customHeight="1">
      <c r="A790" s="102"/>
      <c r="B790" s="105"/>
      <c r="C790" s="105"/>
      <c r="D790" s="105"/>
      <c r="E790" s="107"/>
      <c r="F790" s="111"/>
      <c r="G790" s="109"/>
      <c r="H790" s="118">
        <f t="shared" si="90"/>
        <v>0</v>
      </c>
      <c r="I790" s="119"/>
      <c r="J790" s="113">
        <f t="shared" si="91"/>
        <v>0</v>
      </c>
      <c r="K790" s="120"/>
      <c r="L790" s="113">
        <f t="shared" si="92"/>
        <v>0</v>
      </c>
      <c r="M790" s="121">
        <f t="shared" si="93"/>
        <v>0</v>
      </c>
      <c r="N790" s="152">
        <f t="shared" si="94"/>
        <v>0</v>
      </c>
      <c r="O790" s="153">
        <f t="shared" si="95"/>
        <v>0</v>
      </c>
    </row>
    <row r="791" spans="1:15" s="132" customFormat="1" ht="39.950000000000003" customHeight="1">
      <c r="A791" s="102"/>
      <c r="B791" s="105"/>
      <c r="C791" s="105"/>
      <c r="D791" s="105"/>
      <c r="E791" s="107"/>
      <c r="F791" s="111"/>
      <c r="G791" s="109"/>
      <c r="H791" s="118">
        <f t="shared" si="90"/>
        <v>0</v>
      </c>
      <c r="I791" s="119"/>
      <c r="J791" s="113">
        <f t="shared" si="91"/>
        <v>0</v>
      </c>
      <c r="K791" s="120"/>
      <c r="L791" s="113">
        <f t="shared" si="92"/>
        <v>0</v>
      </c>
      <c r="M791" s="121">
        <f t="shared" si="93"/>
        <v>0</v>
      </c>
      <c r="N791" s="152">
        <f t="shared" si="94"/>
        <v>0</v>
      </c>
      <c r="O791" s="153">
        <f t="shared" si="95"/>
        <v>0</v>
      </c>
    </row>
    <row r="792" spans="1:15" s="132" customFormat="1" ht="39.950000000000003" customHeight="1">
      <c r="A792" s="102"/>
      <c r="B792" s="105"/>
      <c r="C792" s="105"/>
      <c r="D792" s="105"/>
      <c r="E792" s="107"/>
      <c r="F792" s="111"/>
      <c r="G792" s="109"/>
      <c r="H792" s="118">
        <f t="shared" si="90"/>
        <v>0</v>
      </c>
      <c r="I792" s="119"/>
      <c r="J792" s="113">
        <f t="shared" si="91"/>
        <v>0</v>
      </c>
      <c r="K792" s="120"/>
      <c r="L792" s="113">
        <f t="shared" si="92"/>
        <v>0</v>
      </c>
      <c r="M792" s="121">
        <f t="shared" si="93"/>
        <v>0</v>
      </c>
      <c r="N792" s="152">
        <f t="shared" si="94"/>
        <v>0</v>
      </c>
      <c r="O792" s="153">
        <f t="shared" si="95"/>
        <v>0</v>
      </c>
    </row>
    <row r="793" spans="1:15" s="132" customFormat="1" ht="39.950000000000003" customHeight="1">
      <c r="A793" s="102"/>
      <c r="B793" s="105"/>
      <c r="C793" s="105"/>
      <c r="D793" s="105"/>
      <c r="E793" s="107"/>
      <c r="F793" s="111"/>
      <c r="G793" s="109"/>
      <c r="H793" s="118">
        <f t="shared" si="90"/>
        <v>0</v>
      </c>
      <c r="I793" s="119"/>
      <c r="J793" s="113">
        <f t="shared" si="91"/>
        <v>0</v>
      </c>
      <c r="K793" s="120"/>
      <c r="L793" s="113">
        <f t="shared" si="92"/>
        <v>0</v>
      </c>
      <c r="M793" s="121">
        <f t="shared" si="93"/>
        <v>0</v>
      </c>
      <c r="N793" s="152">
        <f t="shared" si="94"/>
        <v>0</v>
      </c>
      <c r="O793" s="153">
        <f t="shared" si="95"/>
        <v>0</v>
      </c>
    </row>
    <row r="794" spans="1:15" s="132" customFormat="1" ht="39.950000000000003" customHeight="1">
      <c r="A794" s="102"/>
      <c r="B794" s="105"/>
      <c r="C794" s="105"/>
      <c r="D794" s="105"/>
      <c r="E794" s="107"/>
      <c r="F794" s="111"/>
      <c r="G794" s="109"/>
      <c r="H794" s="118">
        <f t="shared" si="90"/>
        <v>0</v>
      </c>
      <c r="I794" s="119"/>
      <c r="J794" s="113">
        <f t="shared" si="91"/>
        <v>0</v>
      </c>
      <c r="K794" s="120"/>
      <c r="L794" s="113">
        <f t="shared" si="92"/>
        <v>0</v>
      </c>
      <c r="M794" s="121">
        <f t="shared" si="93"/>
        <v>0</v>
      </c>
      <c r="N794" s="152">
        <f t="shared" si="94"/>
        <v>0</v>
      </c>
      <c r="O794" s="153">
        <f t="shared" si="95"/>
        <v>0</v>
      </c>
    </row>
    <row r="795" spans="1:15" s="132" customFormat="1" ht="39.950000000000003" customHeight="1">
      <c r="A795" s="102"/>
      <c r="B795" s="105"/>
      <c r="C795" s="105"/>
      <c r="D795" s="105"/>
      <c r="E795" s="107"/>
      <c r="F795" s="111"/>
      <c r="G795" s="109"/>
      <c r="H795" s="118">
        <f t="shared" si="90"/>
        <v>0</v>
      </c>
      <c r="I795" s="119"/>
      <c r="J795" s="113">
        <f t="shared" si="91"/>
        <v>0</v>
      </c>
      <c r="K795" s="120"/>
      <c r="L795" s="113">
        <f t="shared" si="92"/>
        <v>0</v>
      </c>
      <c r="M795" s="121">
        <f t="shared" si="93"/>
        <v>0</v>
      </c>
      <c r="N795" s="152">
        <f t="shared" si="94"/>
        <v>0</v>
      </c>
      <c r="O795" s="153">
        <f t="shared" si="95"/>
        <v>0</v>
      </c>
    </row>
    <row r="796" spans="1:15" s="132" customFormat="1" ht="39.950000000000003" customHeight="1">
      <c r="A796" s="102"/>
      <c r="B796" s="105"/>
      <c r="C796" s="105"/>
      <c r="D796" s="105"/>
      <c r="E796" s="107"/>
      <c r="F796" s="111"/>
      <c r="G796" s="109"/>
      <c r="H796" s="118">
        <f t="shared" si="90"/>
        <v>0</v>
      </c>
      <c r="I796" s="119"/>
      <c r="J796" s="113">
        <f t="shared" si="91"/>
        <v>0</v>
      </c>
      <c r="K796" s="120"/>
      <c r="L796" s="113">
        <f t="shared" si="92"/>
        <v>0</v>
      </c>
      <c r="M796" s="121">
        <f t="shared" si="93"/>
        <v>0</v>
      </c>
      <c r="N796" s="152">
        <f t="shared" si="94"/>
        <v>0</v>
      </c>
      <c r="O796" s="153">
        <f t="shared" si="95"/>
        <v>0</v>
      </c>
    </row>
    <row r="797" spans="1:15" s="132" customFormat="1" ht="39.950000000000003" customHeight="1">
      <c r="A797" s="102"/>
      <c r="B797" s="105"/>
      <c r="C797" s="105"/>
      <c r="D797" s="105"/>
      <c r="E797" s="107"/>
      <c r="F797" s="111"/>
      <c r="G797" s="109"/>
      <c r="H797" s="118">
        <f t="shared" si="90"/>
        <v>0</v>
      </c>
      <c r="I797" s="119"/>
      <c r="J797" s="113">
        <f t="shared" si="91"/>
        <v>0</v>
      </c>
      <c r="K797" s="120"/>
      <c r="L797" s="113">
        <f t="shared" si="92"/>
        <v>0</v>
      </c>
      <c r="M797" s="121">
        <f t="shared" si="93"/>
        <v>0</v>
      </c>
      <c r="N797" s="152">
        <f t="shared" si="94"/>
        <v>0</v>
      </c>
      <c r="O797" s="153">
        <f t="shared" si="95"/>
        <v>0</v>
      </c>
    </row>
    <row r="798" spans="1:15" s="132" customFormat="1" ht="39.950000000000003" customHeight="1">
      <c r="A798" s="102"/>
      <c r="B798" s="105"/>
      <c r="C798" s="105"/>
      <c r="D798" s="105"/>
      <c r="E798" s="107"/>
      <c r="F798" s="111"/>
      <c r="G798" s="109"/>
      <c r="H798" s="118">
        <f t="shared" si="90"/>
        <v>0</v>
      </c>
      <c r="I798" s="119"/>
      <c r="J798" s="113">
        <f t="shared" si="91"/>
        <v>0</v>
      </c>
      <c r="K798" s="120"/>
      <c r="L798" s="113">
        <f t="shared" si="92"/>
        <v>0</v>
      </c>
      <c r="M798" s="121">
        <f t="shared" si="93"/>
        <v>0</v>
      </c>
      <c r="N798" s="152">
        <f t="shared" si="94"/>
        <v>0</v>
      </c>
      <c r="O798" s="153">
        <f t="shared" si="95"/>
        <v>0</v>
      </c>
    </row>
    <row r="799" spans="1:15" s="132" customFormat="1" ht="39.950000000000003" customHeight="1">
      <c r="A799" s="102"/>
      <c r="B799" s="105"/>
      <c r="C799" s="105"/>
      <c r="D799" s="105"/>
      <c r="E799" s="107"/>
      <c r="F799" s="111"/>
      <c r="G799" s="109"/>
      <c r="H799" s="118">
        <f t="shared" si="90"/>
        <v>0</v>
      </c>
      <c r="I799" s="119"/>
      <c r="J799" s="113">
        <f t="shared" si="91"/>
        <v>0</v>
      </c>
      <c r="K799" s="120"/>
      <c r="L799" s="113">
        <f t="shared" si="92"/>
        <v>0</v>
      </c>
      <c r="M799" s="121">
        <f t="shared" si="93"/>
        <v>0</v>
      </c>
      <c r="N799" s="152">
        <f t="shared" si="94"/>
        <v>0</v>
      </c>
      <c r="O799" s="153">
        <f t="shared" si="95"/>
        <v>0</v>
      </c>
    </row>
    <row r="800" spans="1:15" s="132" customFormat="1" ht="39.950000000000003" customHeight="1">
      <c r="A800" s="102"/>
      <c r="B800" s="105"/>
      <c r="C800" s="105"/>
      <c r="D800" s="105"/>
      <c r="E800" s="107"/>
      <c r="F800" s="111"/>
      <c r="G800" s="109"/>
      <c r="H800" s="118">
        <f t="shared" si="90"/>
        <v>0</v>
      </c>
      <c r="I800" s="119"/>
      <c r="J800" s="113">
        <f t="shared" si="91"/>
        <v>0</v>
      </c>
      <c r="K800" s="120"/>
      <c r="L800" s="113">
        <f t="shared" si="92"/>
        <v>0</v>
      </c>
      <c r="M800" s="121">
        <f t="shared" si="93"/>
        <v>0</v>
      </c>
      <c r="N800" s="152">
        <f t="shared" si="94"/>
        <v>0</v>
      </c>
      <c r="O800" s="153">
        <f t="shared" si="95"/>
        <v>0</v>
      </c>
    </row>
    <row r="801" spans="1:15" s="132" customFormat="1" ht="39.950000000000003" customHeight="1">
      <c r="A801" s="102"/>
      <c r="B801" s="105"/>
      <c r="C801" s="105"/>
      <c r="D801" s="105"/>
      <c r="E801" s="107"/>
      <c r="F801" s="111"/>
      <c r="G801" s="109"/>
      <c r="H801" s="118">
        <f t="shared" si="90"/>
        <v>0</v>
      </c>
      <c r="I801" s="119"/>
      <c r="J801" s="113">
        <f t="shared" si="91"/>
        <v>0</v>
      </c>
      <c r="K801" s="120"/>
      <c r="L801" s="113">
        <f t="shared" si="92"/>
        <v>0</v>
      </c>
      <c r="M801" s="121">
        <f t="shared" si="93"/>
        <v>0</v>
      </c>
      <c r="N801" s="152">
        <f t="shared" si="94"/>
        <v>0</v>
      </c>
      <c r="O801" s="153">
        <f t="shared" si="95"/>
        <v>0</v>
      </c>
    </row>
    <row r="802" spans="1:15" s="132" customFormat="1" ht="39.950000000000003" customHeight="1">
      <c r="A802" s="102"/>
      <c r="B802" s="105"/>
      <c r="C802" s="105"/>
      <c r="D802" s="105"/>
      <c r="E802" s="107"/>
      <c r="F802" s="111"/>
      <c r="G802" s="109"/>
      <c r="H802" s="118">
        <f t="shared" si="90"/>
        <v>0</v>
      </c>
      <c r="I802" s="119"/>
      <c r="J802" s="113">
        <f t="shared" si="91"/>
        <v>0</v>
      </c>
      <c r="K802" s="120"/>
      <c r="L802" s="113">
        <f t="shared" si="92"/>
        <v>0</v>
      </c>
      <c r="M802" s="121">
        <f t="shared" si="93"/>
        <v>0</v>
      </c>
      <c r="N802" s="152">
        <f t="shared" si="94"/>
        <v>0</v>
      </c>
      <c r="O802" s="153">
        <f t="shared" si="95"/>
        <v>0</v>
      </c>
    </row>
    <row r="803" spans="1:15" s="132" customFormat="1" ht="39.950000000000003" customHeight="1">
      <c r="A803" s="102"/>
      <c r="B803" s="105"/>
      <c r="C803" s="105"/>
      <c r="D803" s="105"/>
      <c r="E803" s="107"/>
      <c r="F803" s="111"/>
      <c r="G803" s="109"/>
      <c r="H803" s="118">
        <f t="shared" si="90"/>
        <v>0</v>
      </c>
      <c r="I803" s="119"/>
      <c r="J803" s="113">
        <f t="shared" si="91"/>
        <v>0</v>
      </c>
      <c r="K803" s="120"/>
      <c r="L803" s="113">
        <f t="shared" si="92"/>
        <v>0</v>
      </c>
      <c r="M803" s="121">
        <f t="shared" si="93"/>
        <v>0</v>
      </c>
      <c r="N803" s="152">
        <f t="shared" si="94"/>
        <v>0</v>
      </c>
      <c r="O803" s="153">
        <f t="shared" si="95"/>
        <v>0</v>
      </c>
    </row>
    <row r="804" spans="1:15" s="132" customFormat="1" ht="39.950000000000003" customHeight="1">
      <c r="A804" s="102"/>
      <c r="B804" s="105"/>
      <c r="C804" s="105"/>
      <c r="D804" s="105"/>
      <c r="E804" s="107"/>
      <c r="F804" s="111"/>
      <c r="G804" s="109"/>
      <c r="H804" s="118">
        <f t="shared" si="90"/>
        <v>0</v>
      </c>
      <c r="I804" s="119"/>
      <c r="J804" s="113">
        <f t="shared" si="91"/>
        <v>0</v>
      </c>
      <c r="K804" s="120"/>
      <c r="L804" s="113">
        <f t="shared" si="92"/>
        <v>0</v>
      </c>
      <c r="M804" s="121">
        <f t="shared" si="93"/>
        <v>0</v>
      </c>
      <c r="N804" s="152">
        <f t="shared" si="94"/>
        <v>0</v>
      </c>
      <c r="O804" s="153">
        <f t="shared" si="95"/>
        <v>0</v>
      </c>
    </row>
    <row r="805" spans="1:15" s="132" customFormat="1" ht="39.950000000000003" customHeight="1">
      <c r="A805" s="102"/>
      <c r="B805" s="105"/>
      <c r="C805" s="105"/>
      <c r="D805" s="105"/>
      <c r="E805" s="107"/>
      <c r="F805" s="111"/>
      <c r="G805" s="109"/>
      <c r="H805" s="118">
        <f t="shared" si="90"/>
        <v>0</v>
      </c>
      <c r="I805" s="119"/>
      <c r="J805" s="113">
        <f t="shared" si="91"/>
        <v>0</v>
      </c>
      <c r="K805" s="120"/>
      <c r="L805" s="113">
        <f t="shared" si="92"/>
        <v>0</v>
      </c>
      <c r="M805" s="121">
        <f t="shared" si="93"/>
        <v>0</v>
      </c>
      <c r="N805" s="152">
        <f t="shared" si="94"/>
        <v>0</v>
      </c>
      <c r="O805" s="153">
        <f t="shared" si="95"/>
        <v>0</v>
      </c>
    </row>
    <row r="806" spans="1:15" s="132" customFormat="1" ht="39.950000000000003" customHeight="1">
      <c r="A806" s="102"/>
      <c r="B806" s="105"/>
      <c r="C806" s="105"/>
      <c r="D806" s="105"/>
      <c r="E806" s="107"/>
      <c r="F806" s="111"/>
      <c r="G806" s="109"/>
      <c r="H806" s="118">
        <f t="shared" si="90"/>
        <v>0</v>
      </c>
      <c r="I806" s="119"/>
      <c r="J806" s="113">
        <f t="shared" si="91"/>
        <v>0</v>
      </c>
      <c r="K806" s="120"/>
      <c r="L806" s="113">
        <f t="shared" si="92"/>
        <v>0</v>
      </c>
      <c r="M806" s="121">
        <f t="shared" si="93"/>
        <v>0</v>
      </c>
      <c r="N806" s="152">
        <f t="shared" si="94"/>
        <v>0</v>
      </c>
      <c r="O806" s="153">
        <f t="shared" si="95"/>
        <v>0</v>
      </c>
    </row>
    <row r="807" spans="1:15" s="132" customFormat="1" ht="39.950000000000003" customHeight="1">
      <c r="A807" s="102"/>
      <c r="B807" s="105"/>
      <c r="C807" s="105"/>
      <c r="D807" s="105"/>
      <c r="E807" s="107"/>
      <c r="F807" s="111"/>
      <c r="G807" s="109"/>
      <c r="H807" s="118">
        <f t="shared" si="90"/>
        <v>0</v>
      </c>
      <c r="I807" s="119"/>
      <c r="J807" s="113">
        <f t="shared" si="91"/>
        <v>0</v>
      </c>
      <c r="K807" s="120"/>
      <c r="L807" s="113">
        <f t="shared" si="92"/>
        <v>0</v>
      </c>
      <c r="M807" s="121">
        <f t="shared" si="93"/>
        <v>0</v>
      </c>
      <c r="N807" s="152">
        <f t="shared" si="94"/>
        <v>0</v>
      </c>
      <c r="O807" s="153">
        <f t="shared" si="95"/>
        <v>0</v>
      </c>
    </row>
    <row r="808" spans="1:15" s="132" customFormat="1" ht="39.950000000000003" customHeight="1">
      <c r="A808" s="102"/>
      <c r="B808" s="105"/>
      <c r="C808" s="105"/>
      <c r="D808" s="105"/>
      <c r="E808" s="107"/>
      <c r="F808" s="111"/>
      <c r="G808" s="109"/>
      <c r="H808" s="118">
        <f t="shared" si="90"/>
        <v>0</v>
      </c>
      <c r="I808" s="119"/>
      <c r="J808" s="113">
        <f t="shared" si="91"/>
        <v>0</v>
      </c>
      <c r="K808" s="120"/>
      <c r="L808" s="113">
        <f t="shared" si="92"/>
        <v>0</v>
      </c>
      <c r="M808" s="121">
        <f t="shared" si="93"/>
        <v>0</v>
      </c>
      <c r="N808" s="152">
        <f t="shared" si="94"/>
        <v>0</v>
      </c>
      <c r="O808" s="153">
        <f t="shared" si="95"/>
        <v>0</v>
      </c>
    </row>
    <row r="809" spans="1:15" s="132" customFormat="1" ht="39.950000000000003" customHeight="1">
      <c r="A809" s="102"/>
      <c r="B809" s="105"/>
      <c r="C809" s="105"/>
      <c r="D809" s="105"/>
      <c r="E809" s="107"/>
      <c r="F809" s="111"/>
      <c r="G809" s="109"/>
      <c r="H809" s="118">
        <f t="shared" si="90"/>
        <v>0</v>
      </c>
      <c r="I809" s="119"/>
      <c r="J809" s="113">
        <f t="shared" si="91"/>
        <v>0</v>
      </c>
      <c r="K809" s="120"/>
      <c r="L809" s="113">
        <f t="shared" si="92"/>
        <v>0</v>
      </c>
      <c r="M809" s="121">
        <f t="shared" si="93"/>
        <v>0</v>
      </c>
      <c r="N809" s="152">
        <f t="shared" si="94"/>
        <v>0</v>
      </c>
      <c r="O809" s="153">
        <f t="shared" si="95"/>
        <v>0</v>
      </c>
    </row>
    <row r="810" spans="1:15" s="132" customFormat="1" ht="39.950000000000003" customHeight="1">
      <c r="A810" s="102"/>
      <c r="B810" s="105"/>
      <c r="C810" s="105"/>
      <c r="D810" s="105"/>
      <c r="E810" s="107"/>
      <c r="F810" s="111"/>
      <c r="G810" s="109"/>
      <c r="H810" s="118">
        <f t="shared" si="90"/>
        <v>0</v>
      </c>
      <c r="I810" s="119"/>
      <c r="J810" s="113">
        <f t="shared" si="91"/>
        <v>0</v>
      </c>
      <c r="K810" s="120"/>
      <c r="L810" s="113">
        <f t="shared" si="92"/>
        <v>0</v>
      </c>
      <c r="M810" s="121">
        <f t="shared" si="93"/>
        <v>0</v>
      </c>
      <c r="N810" s="152">
        <f t="shared" si="94"/>
        <v>0</v>
      </c>
      <c r="O810" s="153">
        <f t="shared" si="95"/>
        <v>0</v>
      </c>
    </row>
    <row r="811" spans="1:15" s="132" customFormat="1" ht="39.950000000000003" customHeight="1">
      <c r="A811" s="102"/>
      <c r="B811" s="105"/>
      <c r="C811" s="105"/>
      <c r="D811" s="105"/>
      <c r="E811" s="107"/>
      <c r="F811" s="111"/>
      <c r="G811" s="109"/>
      <c r="H811" s="118">
        <f t="shared" si="90"/>
        <v>0</v>
      </c>
      <c r="I811" s="119"/>
      <c r="J811" s="113">
        <f t="shared" si="91"/>
        <v>0</v>
      </c>
      <c r="K811" s="120"/>
      <c r="L811" s="113">
        <f t="shared" si="92"/>
        <v>0</v>
      </c>
      <c r="M811" s="121">
        <f t="shared" si="93"/>
        <v>0</v>
      </c>
      <c r="N811" s="152">
        <f t="shared" si="94"/>
        <v>0</v>
      </c>
      <c r="O811" s="153">
        <f t="shared" si="95"/>
        <v>0</v>
      </c>
    </row>
    <row r="812" spans="1:15" s="132" customFormat="1" ht="39.950000000000003" customHeight="1">
      <c r="A812" s="102"/>
      <c r="B812" s="105"/>
      <c r="C812" s="105"/>
      <c r="D812" s="105"/>
      <c r="E812" s="107"/>
      <c r="F812" s="111"/>
      <c r="G812" s="109"/>
      <c r="H812" s="118">
        <f t="shared" si="90"/>
        <v>0</v>
      </c>
      <c r="I812" s="119"/>
      <c r="J812" s="113">
        <f t="shared" si="91"/>
        <v>0</v>
      </c>
      <c r="K812" s="120"/>
      <c r="L812" s="113">
        <f t="shared" si="92"/>
        <v>0</v>
      </c>
      <c r="M812" s="121">
        <f t="shared" si="93"/>
        <v>0</v>
      </c>
      <c r="N812" s="152">
        <f t="shared" si="94"/>
        <v>0</v>
      </c>
      <c r="O812" s="153">
        <f t="shared" si="95"/>
        <v>0</v>
      </c>
    </row>
    <row r="813" spans="1:15" s="132" customFormat="1" ht="39.950000000000003" customHeight="1">
      <c r="A813" s="102"/>
      <c r="B813" s="105"/>
      <c r="C813" s="105"/>
      <c r="D813" s="105"/>
      <c r="E813" s="107"/>
      <c r="F813" s="111"/>
      <c r="G813" s="109"/>
      <c r="H813" s="118">
        <f t="shared" si="90"/>
        <v>0</v>
      </c>
      <c r="I813" s="119"/>
      <c r="J813" s="113">
        <f t="shared" si="91"/>
        <v>0</v>
      </c>
      <c r="K813" s="120"/>
      <c r="L813" s="113">
        <f t="shared" si="92"/>
        <v>0</v>
      </c>
      <c r="M813" s="121">
        <f t="shared" si="93"/>
        <v>0</v>
      </c>
      <c r="N813" s="152">
        <f t="shared" si="94"/>
        <v>0</v>
      </c>
      <c r="O813" s="153">
        <f t="shared" si="95"/>
        <v>0</v>
      </c>
    </row>
    <row r="814" spans="1:15" s="132" customFormat="1" ht="39.950000000000003" customHeight="1">
      <c r="A814" s="102"/>
      <c r="B814" s="105"/>
      <c r="C814" s="105"/>
      <c r="D814" s="105"/>
      <c r="E814" s="107"/>
      <c r="F814" s="111"/>
      <c r="G814" s="109"/>
      <c r="H814" s="118">
        <f t="shared" si="90"/>
        <v>0</v>
      </c>
      <c r="I814" s="119"/>
      <c r="J814" s="113">
        <f t="shared" si="91"/>
        <v>0</v>
      </c>
      <c r="K814" s="120"/>
      <c r="L814" s="113">
        <f t="shared" si="92"/>
        <v>0</v>
      </c>
      <c r="M814" s="121">
        <f t="shared" si="93"/>
        <v>0</v>
      </c>
      <c r="N814" s="152">
        <f t="shared" si="94"/>
        <v>0</v>
      </c>
      <c r="O814" s="153">
        <f t="shared" si="95"/>
        <v>0</v>
      </c>
    </row>
    <row r="815" spans="1:15" s="132" customFormat="1" ht="39.950000000000003" customHeight="1">
      <c r="A815" s="102"/>
      <c r="B815" s="105"/>
      <c r="C815" s="105"/>
      <c r="D815" s="105"/>
      <c r="E815" s="107"/>
      <c r="F815" s="111"/>
      <c r="G815" s="109"/>
      <c r="H815" s="118">
        <f t="shared" si="90"/>
        <v>0</v>
      </c>
      <c r="I815" s="119"/>
      <c r="J815" s="113">
        <f t="shared" si="91"/>
        <v>0</v>
      </c>
      <c r="K815" s="120"/>
      <c r="L815" s="113">
        <f t="shared" si="92"/>
        <v>0</v>
      </c>
      <c r="M815" s="121">
        <f t="shared" si="93"/>
        <v>0</v>
      </c>
      <c r="N815" s="152">
        <f t="shared" si="94"/>
        <v>0</v>
      </c>
      <c r="O815" s="153">
        <f t="shared" si="95"/>
        <v>0</v>
      </c>
    </row>
    <row r="816" spans="1:15" s="132" customFormat="1" ht="39.950000000000003" customHeight="1">
      <c r="A816" s="102"/>
      <c r="B816" s="105"/>
      <c r="C816" s="105"/>
      <c r="D816" s="105"/>
      <c r="E816" s="107"/>
      <c r="F816" s="111"/>
      <c r="G816" s="109"/>
      <c r="H816" s="118">
        <f t="shared" si="90"/>
        <v>0</v>
      </c>
      <c r="I816" s="119"/>
      <c r="J816" s="113">
        <f t="shared" si="91"/>
        <v>0</v>
      </c>
      <c r="K816" s="120"/>
      <c r="L816" s="113">
        <f t="shared" si="92"/>
        <v>0</v>
      </c>
      <c r="M816" s="121">
        <f t="shared" si="93"/>
        <v>0</v>
      </c>
      <c r="N816" s="152">
        <f t="shared" si="94"/>
        <v>0</v>
      </c>
      <c r="O816" s="153">
        <f t="shared" si="95"/>
        <v>0</v>
      </c>
    </row>
    <row r="817" spans="1:15" s="132" customFormat="1" ht="39.950000000000003" customHeight="1">
      <c r="A817" s="102"/>
      <c r="B817" s="105"/>
      <c r="C817" s="105"/>
      <c r="D817" s="105"/>
      <c r="E817" s="107"/>
      <c r="F817" s="111"/>
      <c r="G817" s="109"/>
      <c r="H817" s="118">
        <f t="shared" si="90"/>
        <v>0</v>
      </c>
      <c r="I817" s="119"/>
      <c r="J817" s="113">
        <f t="shared" si="91"/>
        <v>0</v>
      </c>
      <c r="K817" s="120"/>
      <c r="L817" s="113">
        <f t="shared" si="92"/>
        <v>0</v>
      </c>
      <c r="M817" s="121">
        <f t="shared" si="93"/>
        <v>0</v>
      </c>
      <c r="N817" s="152">
        <f t="shared" si="94"/>
        <v>0</v>
      </c>
      <c r="O817" s="153">
        <f t="shared" si="95"/>
        <v>0</v>
      </c>
    </row>
    <row r="818" spans="1:15" s="132" customFormat="1" ht="39.950000000000003" customHeight="1">
      <c r="A818" s="102"/>
      <c r="B818" s="105"/>
      <c r="C818" s="105"/>
      <c r="D818" s="105"/>
      <c r="E818" s="107"/>
      <c r="F818" s="111"/>
      <c r="G818" s="109"/>
      <c r="H818" s="118">
        <f t="shared" si="90"/>
        <v>0</v>
      </c>
      <c r="I818" s="119"/>
      <c r="J818" s="113">
        <f t="shared" si="91"/>
        <v>0</v>
      </c>
      <c r="K818" s="120"/>
      <c r="L818" s="113">
        <f t="shared" si="92"/>
        <v>0</v>
      </c>
      <c r="M818" s="121">
        <f t="shared" si="93"/>
        <v>0</v>
      </c>
      <c r="N818" s="152">
        <f t="shared" si="94"/>
        <v>0</v>
      </c>
      <c r="O818" s="153">
        <f t="shared" si="95"/>
        <v>0</v>
      </c>
    </row>
    <row r="819" spans="1:15" s="132" customFormat="1" ht="39.950000000000003" customHeight="1">
      <c r="A819" s="102"/>
      <c r="B819" s="105"/>
      <c r="C819" s="105"/>
      <c r="D819" s="105"/>
      <c r="E819" s="107"/>
      <c r="F819" s="111"/>
      <c r="G819" s="109"/>
      <c r="H819" s="118">
        <f t="shared" si="90"/>
        <v>0</v>
      </c>
      <c r="I819" s="119"/>
      <c r="J819" s="113">
        <f t="shared" si="91"/>
        <v>0</v>
      </c>
      <c r="K819" s="120"/>
      <c r="L819" s="113">
        <f t="shared" si="92"/>
        <v>0</v>
      </c>
      <c r="M819" s="121">
        <f t="shared" si="93"/>
        <v>0</v>
      </c>
      <c r="N819" s="152">
        <f t="shared" si="94"/>
        <v>0</v>
      </c>
      <c r="O819" s="153">
        <f t="shared" si="95"/>
        <v>0</v>
      </c>
    </row>
    <row r="820" spans="1:15" s="132" customFormat="1" ht="39.950000000000003" customHeight="1">
      <c r="A820" s="102"/>
      <c r="B820" s="105"/>
      <c r="C820" s="105"/>
      <c r="D820" s="105"/>
      <c r="E820" s="107"/>
      <c r="F820" s="111"/>
      <c r="G820" s="109"/>
      <c r="H820" s="118">
        <f t="shared" si="90"/>
        <v>0</v>
      </c>
      <c r="I820" s="119"/>
      <c r="J820" s="113">
        <f t="shared" si="91"/>
        <v>0</v>
      </c>
      <c r="K820" s="120"/>
      <c r="L820" s="113">
        <f t="shared" si="92"/>
        <v>0</v>
      </c>
      <c r="M820" s="121">
        <f t="shared" si="93"/>
        <v>0</v>
      </c>
      <c r="N820" s="152">
        <f t="shared" si="94"/>
        <v>0</v>
      </c>
      <c r="O820" s="153">
        <f t="shared" si="95"/>
        <v>0</v>
      </c>
    </row>
    <row r="821" spans="1:15" s="132" customFormat="1" ht="39.950000000000003" customHeight="1">
      <c r="A821" s="102"/>
      <c r="B821" s="105"/>
      <c r="C821" s="105"/>
      <c r="D821" s="105"/>
      <c r="E821" s="107"/>
      <c r="F821" s="111"/>
      <c r="G821" s="109"/>
      <c r="H821" s="118">
        <f t="shared" si="90"/>
        <v>0</v>
      </c>
      <c r="I821" s="119"/>
      <c r="J821" s="113">
        <f t="shared" si="91"/>
        <v>0</v>
      </c>
      <c r="K821" s="120"/>
      <c r="L821" s="113">
        <f t="shared" si="92"/>
        <v>0</v>
      </c>
      <c r="M821" s="121">
        <f t="shared" si="93"/>
        <v>0</v>
      </c>
      <c r="N821" s="152">
        <f t="shared" si="94"/>
        <v>0</v>
      </c>
      <c r="O821" s="153">
        <f t="shared" si="95"/>
        <v>0</v>
      </c>
    </row>
    <row r="822" spans="1:15" s="132" customFormat="1" ht="39.950000000000003" customHeight="1">
      <c r="A822" s="102"/>
      <c r="B822" s="105"/>
      <c r="C822" s="105"/>
      <c r="D822" s="105"/>
      <c r="E822" s="107"/>
      <c r="F822" s="111"/>
      <c r="G822" s="109"/>
      <c r="H822" s="118">
        <f t="shared" si="90"/>
        <v>0</v>
      </c>
      <c r="I822" s="119"/>
      <c r="J822" s="113">
        <f t="shared" si="91"/>
        <v>0</v>
      </c>
      <c r="K822" s="120"/>
      <c r="L822" s="113">
        <f t="shared" si="92"/>
        <v>0</v>
      </c>
      <c r="M822" s="121">
        <f t="shared" si="93"/>
        <v>0</v>
      </c>
      <c r="N822" s="152">
        <f t="shared" si="94"/>
        <v>0</v>
      </c>
      <c r="O822" s="153">
        <f t="shared" si="95"/>
        <v>0</v>
      </c>
    </row>
    <row r="823" spans="1:15" s="132" customFormat="1" ht="39.950000000000003" customHeight="1">
      <c r="A823" s="102"/>
      <c r="B823" s="105"/>
      <c r="C823" s="105"/>
      <c r="D823" s="105"/>
      <c r="E823" s="107"/>
      <c r="F823" s="111"/>
      <c r="G823" s="109"/>
      <c r="H823" s="118">
        <f t="shared" si="90"/>
        <v>0</v>
      </c>
      <c r="I823" s="119"/>
      <c r="J823" s="113">
        <f t="shared" si="91"/>
        <v>0</v>
      </c>
      <c r="K823" s="120"/>
      <c r="L823" s="113">
        <f t="shared" si="92"/>
        <v>0</v>
      </c>
      <c r="M823" s="121">
        <f t="shared" si="93"/>
        <v>0</v>
      </c>
      <c r="N823" s="152">
        <f t="shared" si="94"/>
        <v>0</v>
      </c>
      <c r="O823" s="153">
        <f t="shared" si="95"/>
        <v>0</v>
      </c>
    </row>
    <row r="824" spans="1:15" s="132" customFormat="1" ht="39.950000000000003" customHeight="1">
      <c r="A824" s="102"/>
      <c r="B824" s="105"/>
      <c r="C824" s="105"/>
      <c r="D824" s="105"/>
      <c r="E824" s="107"/>
      <c r="F824" s="111"/>
      <c r="G824" s="109"/>
      <c r="H824" s="118">
        <f t="shared" si="90"/>
        <v>0</v>
      </c>
      <c r="I824" s="119"/>
      <c r="J824" s="113">
        <f t="shared" si="91"/>
        <v>0</v>
      </c>
      <c r="K824" s="120"/>
      <c r="L824" s="113">
        <f t="shared" si="92"/>
        <v>0</v>
      </c>
      <c r="M824" s="121">
        <f t="shared" si="93"/>
        <v>0</v>
      </c>
      <c r="N824" s="152">
        <f t="shared" si="94"/>
        <v>0</v>
      </c>
      <c r="O824" s="153">
        <f t="shared" si="95"/>
        <v>0</v>
      </c>
    </row>
    <row r="825" spans="1:15" s="132" customFormat="1" ht="39.950000000000003" customHeight="1">
      <c r="A825" s="102"/>
      <c r="B825" s="105"/>
      <c r="C825" s="105"/>
      <c r="D825" s="105"/>
      <c r="E825" s="107"/>
      <c r="F825" s="111"/>
      <c r="G825" s="109"/>
      <c r="H825" s="118">
        <f t="shared" si="90"/>
        <v>0</v>
      </c>
      <c r="I825" s="119"/>
      <c r="J825" s="113">
        <f t="shared" si="91"/>
        <v>0</v>
      </c>
      <c r="K825" s="120"/>
      <c r="L825" s="113">
        <f t="shared" si="92"/>
        <v>0</v>
      </c>
      <c r="M825" s="121">
        <f t="shared" si="93"/>
        <v>0</v>
      </c>
      <c r="N825" s="152">
        <f t="shared" si="94"/>
        <v>0</v>
      </c>
      <c r="O825" s="153">
        <f t="shared" si="95"/>
        <v>0</v>
      </c>
    </row>
    <row r="826" spans="1:15" s="132" customFormat="1" ht="39.950000000000003" customHeight="1">
      <c r="A826" s="102"/>
      <c r="B826" s="105"/>
      <c r="C826" s="105"/>
      <c r="D826" s="105"/>
      <c r="E826" s="107"/>
      <c r="F826" s="111"/>
      <c r="G826" s="109"/>
      <c r="H826" s="118">
        <f t="shared" si="90"/>
        <v>0</v>
      </c>
      <c r="I826" s="119"/>
      <c r="J826" s="113">
        <f t="shared" si="91"/>
        <v>0</v>
      </c>
      <c r="K826" s="120"/>
      <c r="L826" s="113">
        <f t="shared" si="92"/>
        <v>0</v>
      </c>
      <c r="M826" s="121">
        <f t="shared" si="93"/>
        <v>0</v>
      </c>
      <c r="N826" s="152">
        <f t="shared" si="94"/>
        <v>0</v>
      </c>
      <c r="O826" s="153">
        <f t="shared" si="95"/>
        <v>0</v>
      </c>
    </row>
    <row r="827" spans="1:15" s="132" customFormat="1" ht="39.950000000000003" customHeight="1">
      <c r="A827" s="102"/>
      <c r="B827" s="105"/>
      <c r="C827" s="105"/>
      <c r="D827" s="105"/>
      <c r="E827" s="107"/>
      <c r="F827" s="111"/>
      <c r="G827" s="109"/>
      <c r="H827" s="118">
        <f t="shared" si="90"/>
        <v>0</v>
      </c>
      <c r="I827" s="119"/>
      <c r="J827" s="113">
        <f t="shared" si="91"/>
        <v>0</v>
      </c>
      <c r="K827" s="120"/>
      <c r="L827" s="113">
        <f t="shared" si="92"/>
        <v>0</v>
      </c>
      <c r="M827" s="121">
        <f t="shared" si="93"/>
        <v>0</v>
      </c>
      <c r="N827" s="152">
        <f t="shared" si="94"/>
        <v>0</v>
      </c>
      <c r="O827" s="153">
        <f t="shared" si="95"/>
        <v>0</v>
      </c>
    </row>
    <row r="828" spans="1:15" s="132" customFormat="1" ht="39.950000000000003" customHeight="1">
      <c r="A828" s="102"/>
      <c r="B828" s="105"/>
      <c r="C828" s="105"/>
      <c r="D828" s="105"/>
      <c r="E828" s="107"/>
      <c r="F828" s="111"/>
      <c r="G828" s="109"/>
      <c r="H828" s="118">
        <f t="shared" si="90"/>
        <v>0</v>
      </c>
      <c r="I828" s="119"/>
      <c r="J828" s="113">
        <f t="shared" si="91"/>
        <v>0</v>
      </c>
      <c r="K828" s="120"/>
      <c r="L828" s="113">
        <f t="shared" si="92"/>
        <v>0</v>
      </c>
      <c r="M828" s="121">
        <f t="shared" si="93"/>
        <v>0</v>
      </c>
      <c r="N828" s="152">
        <f t="shared" si="94"/>
        <v>0</v>
      </c>
      <c r="O828" s="153">
        <f t="shared" si="95"/>
        <v>0</v>
      </c>
    </row>
    <row r="829" spans="1:15" s="132" customFormat="1" ht="39.950000000000003" customHeight="1">
      <c r="A829" s="102"/>
      <c r="B829" s="105"/>
      <c r="C829" s="105"/>
      <c r="D829" s="105"/>
      <c r="E829" s="107"/>
      <c r="F829" s="111"/>
      <c r="G829" s="109"/>
      <c r="H829" s="118">
        <f t="shared" si="90"/>
        <v>0</v>
      </c>
      <c r="I829" s="119"/>
      <c r="J829" s="113">
        <f t="shared" si="91"/>
        <v>0</v>
      </c>
      <c r="K829" s="120"/>
      <c r="L829" s="113">
        <f t="shared" si="92"/>
        <v>0</v>
      </c>
      <c r="M829" s="121">
        <f t="shared" si="93"/>
        <v>0</v>
      </c>
      <c r="N829" s="152">
        <f t="shared" si="94"/>
        <v>0</v>
      </c>
      <c r="O829" s="153">
        <f t="shared" si="95"/>
        <v>0</v>
      </c>
    </row>
    <row r="830" spans="1:15" s="132" customFormat="1" ht="39.950000000000003" customHeight="1">
      <c r="A830" s="102"/>
      <c r="B830" s="105"/>
      <c r="C830" s="105"/>
      <c r="D830" s="105"/>
      <c r="E830" s="107"/>
      <c r="F830" s="111"/>
      <c r="G830" s="109"/>
      <c r="H830" s="118">
        <f t="shared" si="90"/>
        <v>0</v>
      </c>
      <c r="I830" s="119"/>
      <c r="J830" s="113">
        <f t="shared" si="91"/>
        <v>0</v>
      </c>
      <c r="K830" s="120"/>
      <c r="L830" s="113">
        <f t="shared" si="92"/>
        <v>0</v>
      </c>
      <c r="M830" s="121">
        <f t="shared" si="93"/>
        <v>0</v>
      </c>
      <c r="N830" s="152">
        <f t="shared" si="94"/>
        <v>0</v>
      </c>
      <c r="O830" s="153">
        <f t="shared" si="95"/>
        <v>0</v>
      </c>
    </row>
    <row r="831" spans="1:15" s="132" customFormat="1" ht="39.950000000000003" customHeight="1">
      <c r="A831" s="102"/>
      <c r="B831" s="105"/>
      <c r="C831" s="105"/>
      <c r="D831" s="105"/>
      <c r="E831" s="107"/>
      <c r="F831" s="111"/>
      <c r="G831" s="109"/>
      <c r="H831" s="118">
        <f t="shared" si="90"/>
        <v>0</v>
      </c>
      <c r="I831" s="119"/>
      <c r="J831" s="113">
        <f t="shared" si="91"/>
        <v>0</v>
      </c>
      <c r="K831" s="120"/>
      <c r="L831" s="113">
        <f t="shared" si="92"/>
        <v>0</v>
      </c>
      <c r="M831" s="121">
        <f t="shared" si="93"/>
        <v>0</v>
      </c>
      <c r="N831" s="152">
        <f t="shared" si="94"/>
        <v>0</v>
      </c>
      <c r="O831" s="153">
        <f t="shared" si="95"/>
        <v>0</v>
      </c>
    </row>
    <row r="832" spans="1:15" s="132" customFormat="1" ht="39.950000000000003" customHeight="1">
      <c r="A832" s="102"/>
      <c r="B832" s="105"/>
      <c r="C832" s="105"/>
      <c r="D832" s="105"/>
      <c r="E832" s="107"/>
      <c r="F832" s="111"/>
      <c r="G832" s="109"/>
      <c r="H832" s="118">
        <f t="shared" si="90"/>
        <v>0</v>
      </c>
      <c r="I832" s="119"/>
      <c r="J832" s="113">
        <f t="shared" si="91"/>
        <v>0</v>
      </c>
      <c r="K832" s="120"/>
      <c r="L832" s="113">
        <f t="shared" si="92"/>
        <v>0</v>
      </c>
      <c r="M832" s="121">
        <f t="shared" si="93"/>
        <v>0</v>
      </c>
      <c r="N832" s="152">
        <f t="shared" si="94"/>
        <v>0</v>
      </c>
      <c r="O832" s="153">
        <f t="shared" si="95"/>
        <v>0</v>
      </c>
    </row>
    <row r="833" spans="1:15" s="132" customFormat="1" ht="39.950000000000003" customHeight="1">
      <c r="A833" s="102"/>
      <c r="B833" s="105"/>
      <c r="C833" s="105"/>
      <c r="D833" s="105"/>
      <c r="E833" s="107"/>
      <c r="F833" s="111"/>
      <c r="G833" s="109"/>
      <c r="H833" s="118">
        <f t="shared" si="90"/>
        <v>0</v>
      </c>
      <c r="I833" s="119"/>
      <c r="J833" s="113">
        <f t="shared" si="91"/>
        <v>0</v>
      </c>
      <c r="K833" s="120"/>
      <c r="L833" s="113">
        <f t="shared" si="92"/>
        <v>0</v>
      </c>
      <c r="M833" s="121">
        <f t="shared" si="93"/>
        <v>0</v>
      </c>
      <c r="N833" s="152">
        <f t="shared" si="94"/>
        <v>0</v>
      </c>
      <c r="O833" s="153">
        <f t="shared" si="95"/>
        <v>0</v>
      </c>
    </row>
    <row r="834" spans="1:15" s="132" customFormat="1" ht="39.950000000000003" customHeight="1">
      <c r="A834" s="102"/>
      <c r="B834" s="105"/>
      <c r="C834" s="105"/>
      <c r="D834" s="105"/>
      <c r="E834" s="107"/>
      <c r="F834" s="111"/>
      <c r="G834" s="109"/>
      <c r="H834" s="118">
        <f t="shared" si="90"/>
        <v>0</v>
      </c>
      <c r="I834" s="119"/>
      <c r="J834" s="113">
        <f t="shared" si="91"/>
        <v>0</v>
      </c>
      <c r="K834" s="120"/>
      <c r="L834" s="113">
        <f t="shared" si="92"/>
        <v>0</v>
      </c>
      <c r="M834" s="121">
        <f t="shared" si="93"/>
        <v>0</v>
      </c>
      <c r="N834" s="152">
        <f t="shared" si="94"/>
        <v>0</v>
      </c>
      <c r="O834" s="153">
        <f t="shared" si="95"/>
        <v>0</v>
      </c>
    </row>
    <row r="835" spans="1:15" s="132" customFormat="1" ht="39.950000000000003" customHeight="1">
      <c r="A835" s="102"/>
      <c r="B835" s="105"/>
      <c r="C835" s="105"/>
      <c r="D835" s="105"/>
      <c r="E835" s="107"/>
      <c r="F835" s="111"/>
      <c r="G835" s="109"/>
      <c r="H835" s="118">
        <f t="shared" si="90"/>
        <v>0</v>
      </c>
      <c r="I835" s="119"/>
      <c r="J835" s="113">
        <f t="shared" si="91"/>
        <v>0</v>
      </c>
      <c r="K835" s="120"/>
      <c r="L835" s="113">
        <f t="shared" si="92"/>
        <v>0</v>
      </c>
      <c r="M835" s="121">
        <f t="shared" si="93"/>
        <v>0</v>
      </c>
      <c r="N835" s="152">
        <f t="shared" si="94"/>
        <v>0</v>
      </c>
      <c r="O835" s="153">
        <f t="shared" si="95"/>
        <v>0</v>
      </c>
    </row>
    <row r="836" spans="1:15" s="132" customFormat="1" ht="39.950000000000003" customHeight="1">
      <c r="A836" s="102"/>
      <c r="B836" s="105"/>
      <c r="C836" s="105"/>
      <c r="D836" s="105"/>
      <c r="E836" s="107"/>
      <c r="F836" s="111"/>
      <c r="G836" s="109"/>
      <c r="H836" s="118">
        <f t="shared" si="90"/>
        <v>0</v>
      </c>
      <c r="I836" s="119"/>
      <c r="J836" s="113">
        <f t="shared" si="91"/>
        <v>0</v>
      </c>
      <c r="K836" s="120"/>
      <c r="L836" s="113">
        <f t="shared" si="92"/>
        <v>0</v>
      </c>
      <c r="M836" s="121">
        <f t="shared" si="93"/>
        <v>0</v>
      </c>
      <c r="N836" s="152">
        <f t="shared" si="94"/>
        <v>0</v>
      </c>
      <c r="O836" s="153">
        <f t="shared" si="95"/>
        <v>0</v>
      </c>
    </row>
    <row r="837" spans="1:15" s="132" customFormat="1" ht="39.950000000000003" customHeight="1">
      <c r="A837" s="102"/>
      <c r="B837" s="105"/>
      <c r="C837" s="105"/>
      <c r="D837" s="105"/>
      <c r="E837" s="107"/>
      <c r="F837" s="111"/>
      <c r="G837" s="109"/>
      <c r="H837" s="118">
        <f t="shared" si="90"/>
        <v>0</v>
      </c>
      <c r="I837" s="119"/>
      <c r="J837" s="113">
        <f t="shared" si="91"/>
        <v>0</v>
      </c>
      <c r="K837" s="120"/>
      <c r="L837" s="113">
        <f t="shared" si="92"/>
        <v>0</v>
      </c>
      <c r="M837" s="121">
        <f t="shared" si="93"/>
        <v>0</v>
      </c>
      <c r="N837" s="152">
        <f t="shared" si="94"/>
        <v>0</v>
      </c>
      <c r="O837" s="153">
        <f t="shared" si="95"/>
        <v>0</v>
      </c>
    </row>
    <row r="838" spans="1:15" s="132" customFormat="1" ht="39.950000000000003" customHeight="1">
      <c r="A838" s="102"/>
      <c r="B838" s="105"/>
      <c r="C838" s="105"/>
      <c r="D838" s="105"/>
      <c r="E838" s="107"/>
      <c r="F838" s="111"/>
      <c r="G838" s="109"/>
      <c r="H838" s="118">
        <f t="shared" ref="H838:H901" si="96">ROUNDDOWN(F838*G838,0)</f>
        <v>0</v>
      </c>
      <c r="I838" s="119"/>
      <c r="J838" s="113">
        <f t="shared" ref="J838:J901" si="97">ROUNDDOWN(G838*I838,0)</f>
        <v>0</v>
      </c>
      <c r="K838" s="120"/>
      <c r="L838" s="113">
        <f t="shared" ref="L838:L901" si="98">ROUNDDOWN(G838*K838,0)</f>
        <v>0</v>
      </c>
      <c r="M838" s="121">
        <f t="shared" ref="M838:M901" si="99">I838+K838</f>
        <v>0</v>
      </c>
      <c r="N838" s="152">
        <f t="shared" ref="N838:N901" si="100">SUM(J838)+L838</f>
        <v>0</v>
      </c>
      <c r="O838" s="153">
        <f t="shared" ref="O838:O901" si="101">SUM(H838)-N838</f>
        <v>0</v>
      </c>
    </row>
    <row r="839" spans="1:15" s="132" customFormat="1" ht="39.950000000000003" customHeight="1">
      <c r="A839" s="102"/>
      <c r="B839" s="105"/>
      <c r="C839" s="105"/>
      <c r="D839" s="105"/>
      <c r="E839" s="107"/>
      <c r="F839" s="111"/>
      <c r="G839" s="109"/>
      <c r="H839" s="118">
        <f t="shared" si="96"/>
        <v>0</v>
      </c>
      <c r="I839" s="119"/>
      <c r="J839" s="113">
        <f t="shared" si="97"/>
        <v>0</v>
      </c>
      <c r="K839" s="120"/>
      <c r="L839" s="113">
        <f t="shared" si="98"/>
        <v>0</v>
      </c>
      <c r="M839" s="121">
        <f t="shared" si="99"/>
        <v>0</v>
      </c>
      <c r="N839" s="152">
        <f t="shared" si="100"/>
        <v>0</v>
      </c>
      <c r="O839" s="153">
        <f t="shared" si="101"/>
        <v>0</v>
      </c>
    </row>
    <row r="840" spans="1:15" s="132" customFormat="1" ht="39.950000000000003" customHeight="1">
      <c r="A840" s="102"/>
      <c r="B840" s="105"/>
      <c r="C840" s="105"/>
      <c r="D840" s="105"/>
      <c r="E840" s="107"/>
      <c r="F840" s="111"/>
      <c r="G840" s="109"/>
      <c r="H840" s="118">
        <f t="shared" si="96"/>
        <v>0</v>
      </c>
      <c r="I840" s="119"/>
      <c r="J840" s="113">
        <f t="shared" si="97"/>
        <v>0</v>
      </c>
      <c r="K840" s="120"/>
      <c r="L840" s="113">
        <f t="shared" si="98"/>
        <v>0</v>
      </c>
      <c r="M840" s="121">
        <f t="shared" si="99"/>
        <v>0</v>
      </c>
      <c r="N840" s="152">
        <f t="shared" si="100"/>
        <v>0</v>
      </c>
      <c r="O840" s="153">
        <f t="shared" si="101"/>
        <v>0</v>
      </c>
    </row>
    <row r="841" spans="1:15" s="132" customFormat="1" ht="39.950000000000003" customHeight="1">
      <c r="A841" s="102"/>
      <c r="B841" s="105"/>
      <c r="C841" s="105"/>
      <c r="D841" s="105"/>
      <c r="E841" s="107"/>
      <c r="F841" s="111"/>
      <c r="G841" s="109"/>
      <c r="H841" s="118">
        <f t="shared" si="96"/>
        <v>0</v>
      </c>
      <c r="I841" s="119"/>
      <c r="J841" s="113">
        <f t="shared" si="97"/>
        <v>0</v>
      </c>
      <c r="K841" s="120"/>
      <c r="L841" s="113">
        <f t="shared" si="98"/>
        <v>0</v>
      </c>
      <c r="M841" s="121">
        <f t="shared" si="99"/>
        <v>0</v>
      </c>
      <c r="N841" s="152">
        <f t="shared" si="100"/>
        <v>0</v>
      </c>
      <c r="O841" s="153">
        <f t="shared" si="101"/>
        <v>0</v>
      </c>
    </row>
    <row r="842" spans="1:15" s="132" customFormat="1" ht="39.950000000000003" customHeight="1">
      <c r="A842" s="102"/>
      <c r="B842" s="105"/>
      <c r="C842" s="105"/>
      <c r="D842" s="105"/>
      <c r="E842" s="107"/>
      <c r="F842" s="111"/>
      <c r="G842" s="109"/>
      <c r="H842" s="118">
        <f t="shared" si="96"/>
        <v>0</v>
      </c>
      <c r="I842" s="119"/>
      <c r="J842" s="113">
        <f t="shared" si="97"/>
        <v>0</v>
      </c>
      <c r="K842" s="120"/>
      <c r="L842" s="113">
        <f t="shared" si="98"/>
        <v>0</v>
      </c>
      <c r="M842" s="121">
        <f t="shared" si="99"/>
        <v>0</v>
      </c>
      <c r="N842" s="152">
        <f t="shared" si="100"/>
        <v>0</v>
      </c>
      <c r="O842" s="153">
        <f t="shared" si="101"/>
        <v>0</v>
      </c>
    </row>
    <row r="843" spans="1:15" s="132" customFormat="1" ht="39.950000000000003" customHeight="1">
      <c r="A843" s="102"/>
      <c r="B843" s="105"/>
      <c r="C843" s="105"/>
      <c r="D843" s="105"/>
      <c r="E843" s="107"/>
      <c r="F843" s="111"/>
      <c r="G843" s="109"/>
      <c r="H843" s="118">
        <f t="shared" si="96"/>
        <v>0</v>
      </c>
      <c r="I843" s="119"/>
      <c r="J843" s="113">
        <f t="shared" si="97"/>
        <v>0</v>
      </c>
      <c r="K843" s="120"/>
      <c r="L843" s="113">
        <f t="shared" si="98"/>
        <v>0</v>
      </c>
      <c r="M843" s="121">
        <f t="shared" si="99"/>
        <v>0</v>
      </c>
      <c r="N843" s="152">
        <f t="shared" si="100"/>
        <v>0</v>
      </c>
      <c r="O843" s="153">
        <f t="shared" si="101"/>
        <v>0</v>
      </c>
    </row>
    <row r="844" spans="1:15" s="132" customFormat="1" ht="39.950000000000003" customHeight="1">
      <c r="A844" s="102"/>
      <c r="B844" s="105"/>
      <c r="C844" s="105"/>
      <c r="D844" s="105"/>
      <c r="E844" s="107"/>
      <c r="F844" s="111"/>
      <c r="G844" s="109"/>
      <c r="H844" s="118">
        <f t="shared" si="96"/>
        <v>0</v>
      </c>
      <c r="I844" s="119"/>
      <c r="J844" s="113">
        <f t="shared" si="97"/>
        <v>0</v>
      </c>
      <c r="K844" s="120"/>
      <c r="L844" s="113">
        <f t="shared" si="98"/>
        <v>0</v>
      </c>
      <c r="M844" s="121">
        <f t="shared" si="99"/>
        <v>0</v>
      </c>
      <c r="N844" s="152">
        <f t="shared" si="100"/>
        <v>0</v>
      </c>
      <c r="O844" s="153">
        <f t="shared" si="101"/>
        <v>0</v>
      </c>
    </row>
    <row r="845" spans="1:15" s="132" customFormat="1" ht="39.950000000000003" customHeight="1">
      <c r="A845" s="102"/>
      <c r="B845" s="105"/>
      <c r="C845" s="105"/>
      <c r="D845" s="105"/>
      <c r="E845" s="107"/>
      <c r="F845" s="111"/>
      <c r="G845" s="109"/>
      <c r="H845" s="118">
        <f t="shared" si="96"/>
        <v>0</v>
      </c>
      <c r="I845" s="119"/>
      <c r="J845" s="113">
        <f t="shared" si="97"/>
        <v>0</v>
      </c>
      <c r="K845" s="120"/>
      <c r="L845" s="113">
        <f t="shared" si="98"/>
        <v>0</v>
      </c>
      <c r="M845" s="121">
        <f t="shared" si="99"/>
        <v>0</v>
      </c>
      <c r="N845" s="152">
        <f t="shared" si="100"/>
        <v>0</v>
      </c>
      <c r="O845" s="153">
        <f t="shared" si="101"/>
        <v>0</v>
      </c>
    </row>
    <row r="846" spans="1:15" s="132" customFormat="1" ht="39.950000000000003" customHeight="1">
      <c r="A846" s="102"/>
      <c r="B846" s="105"/>
      <c r="C846" s="105"/>
      <c r="D846" s="105"/>
      <c r="E846" s="107"/>
      <c r="F846" s="111"/>
      <c r="G846" s="109"/>
      <c r="H846" s="118">
        <f t="shared" si="96"/>
        <v>0</v>
      </c>
      <c r="I846" s="119"/>
      <c r="J846" s="113">
        <f t="shared" si="97"/>
        <v>0</v>
      </c>
      <c r="K846" s="120"/>
      <c r="L846" s="113">
        <f t="shared" si="98"/>
        <v>0</v>
      </c>
      <c r="M846" s="121">
        <f t="shared" si="99"/>
        <v>0</v>
      </c>
      <c r="N846" s="152">
        <f t="shared" si="100"/>
        <v>0</v>
      </c>
      <c r="O846" s="153">
        <f t="shared" si="101"/>
        <v>0</v>
      </c>
    </row>
    <row r="847" spans="1:15" s="132" customFormat="1" ht="39.950000000000003" customHeight="1">
      <c r="A847" s="102"/>
      <c r="B847" s="105"/>
      <c r="C847" s="105"/>
      <c r="D847" s="105"/>
      <c r="E847" s="107"/>
      <c r="F847" s="111"/>
      <c r="G847" s="109"/>
      <c r="H847" s="118">
        <f t="shared" si="96"/>
        <v>0</v>
      </c>
      <c r="I847" s="119"/>
      <c r="J847" s="113">
        <f t="shared" si="97"/>
        <v>0</v>
      </c>
      <c r="K847" s="120"/>
      <c r="L847" s="113">
        <f t="shared" si="98"/>
        <v>0</v>
      </c>
      <c r="M847" s="121">
        <f t="shared" si="99"/>
        <v>0</v>
      </c>
      <c r="N847" s="152">
        <f t="shared" si="100"/>
        <v>0</v>
      </c>
      <c r="O847" s="153">
        <f t="shared" si="101"/>
        <v>0</v>
      </c>
    </row>
    <row r="848" spans="1:15" s="132" customFormat="1" ht="39.950000000000003" customHeight="1">
      <c r="A848" s="102"/>
      <c r="B848" s="105"/>
      <c r="C848" s="105"/>
      <c r="D848" s="105"/>
      <c r="E848" s="107"/>
      <c r="F848" s="111"/>
      <c r="G848" s="109"/>
      <c r="H848" s="118">
        <f t="shared" si="96"/>
        <v>0</v>
      </c>
      <c r="I848" s="119"/>
      <c r="J848" s="113">
        <f t="shared" si="97"/>
        <v>0</v>
      </c>
      <c r="K848" s="120"/>
      <c r="L848" s="113">
        <f t="shared" si="98"/>
        <v>0</v>
      </c>
      <c r="M848" s="121">
        <f t="shared" si="99"/>
        <v>0</v>
      </c>
      <c r="N848" s="152">
        <f t="shared" si="100"/>
        <v>0</v>
      </c>
      <c r="O848" s="153">
        <f t="shared" si="101"/>
        <v>0</v>
      </c>
    </row>
    <row r="849" spans="1:15" s="132" customFormat="1" ht="39.950000000000003" customHeight="1">
      <c r="A849" s="102"/>
      <c r="B849" s="105"/>
      <c r="C849" s="105"/>
      <c r="D849" s="105"/>
      <c r="E849" s="107"/>
      <c r="F849" s="111"/>
      <c r="G849" s="109"/>
      <c r="H849" s="118">
        <f t="shared" si="96"/>
        <v>0</v>
      </c>
      <c r="I849" s="119"/>
      <c r="J849" s="113">
        <f t="shared" si="97"/>
        <v>0</v>
      </c>
      <c r="K849" s="120"/>
      <c r="L849" s="113">
        <f t="shared" si="98"/>
        <v>0</v>
      </c>
      <c r="M849" s="121">
        <f t="shared" si="99"/>
        <v>0</v>
      </c>
      <c r="N849" s="152">
        <f t="shared" si="100"/>
        <v>0</v>
      </c>
      <c r="O849" s="153">
        <f t="shared" si="101"/>
        <v>0</v>
      </c>
    </row>
    <row r="850" spans="1:15" s="132" customFormat="1" ht="39.950000000000003" customHeight="1">
      <c r="A850" s="102"/>
      <c r="B850" s="105"/>
      <c r="C850" s="105"/>
      <c r="D850" s="105"/>
      <c r="E850" s="107"/>
      <c r="F850" s="111"/>
      <c r="G850" s="109"/>
      <c r="H850" s="118">
        <f t="shared" si="96"/>
        <v>0</v>
      </c>
      <c r="I850" s="119"/>
      <c r="J850" s="113">
        <f t="shared" si="97"/>
        <v>0</v>
      </c>
      <c r="K850" s="120"/>
      <c r="L850" s="113">
        <f t="shared" si="98"/>
        <v>0</v>
      </c>
      <c r="M850" s="121">
        <f t="shared" si="99"/>
        <v>0</v>
      </c>
      <c r="N850" s="152">
        <f t="shared" si="100"/>
        <v>0</v>
      </c>
      <c r="O850" s="153">
        <f t="shared" si="101"/>
        <v>0</v>
      </c>
    </row>
    <row r="851" spans="1:15" s="132" customFormat="1" ht="39.950000000000003" customHeight="1">
      <c r="A851" s="102"/>
      <c r="B851" s="105"/>
      <c r="C851" s="105"/>
      <c r="D851" s="105"/>
      <c r="E851" s="107"/>
      <c r="F851" s="111"/>
      <c r="G851" s="109"/>
      <c r="H851" s="118">
        <f t="shared" si="96"/>
        <v>0</v>
      </c>
      <c r="I851" s="119"/>
      <c r="J851" s="113">
        <f t="shared" si="97"/>
        <v>0</v>
      </c>
      <c r="K851" s="120"/>
      <c r="L851" s="113">
        <f t="shared" si="98"/>
        <v>0</v>
      </c>
      <c r="M851" s="121">
        <f t="shared" si="99"/>
        <v>0</v>
      </c>
      <c r="N851" s="152">
        <f t="shared" si="100"/>
        <v>0</v>
      </c>
      <c r="O851" s="153">
        <f t="shared" si="101"/>
        <v>0</v>
      </c>
    </row>
    <row r="852" spans="1:15" s="132" customFormat="1" ht="39.950000000000003" customHeight="1">
      <c r="A852" s="102"/>
      <c r="B852" s="105"/>
      <c r="C852" s="105"/>
      <c r="D852" s="105"/>
      <c r="E852" s="107"/>
      <c r="F852" s="111"/>
      <c r="G852" s="109"/>
      <c r="H852" s="118">
        <f t="shared" si="96"/>
        <v>0</v>
      </c>
      <c r="I852" s="119"/>
      <c r="J852" s="113">
        <f t="shared" si="97"/>
        <v>0</v>
      </c>
      <c r="K852" s="120"/>
      <c r="L852" s="113">
        <f t="shared" si="98"/>
        <v>0</v>
      </c>
      <c r="M852" s="121">
        <f t="shared" si="99"/>
        <v>0</v>
      </c>
      <c r="N852" s="152">
        <f t="shared" si="100"/>
        <v>0</v>
      </c>
      <c r="O852" s="153">
        <f t="shared" si="101"/>
        <v>0</v>
      </c>
    </row>
    <row r="853" spans="1:15" s="132" customFormat="1" ht="39.950000000000003" customHeight="1">
      <c r="A853" s="102"/>
      <c r="B853" s="105"/>
      <c r="C853" s="105"/>
      <c r="D853" s="105"/>
      <c r="E853" s="107"/>
      <c r="F853" s="111"/>
      <c r="G853" s="109"/>
      <c r="H853" s="118">
        <f t="shared" si="96"/>
        <v>0</v>
      </c>
      <c r="I853" s="119"/>
      <c r="J853" s="113">
        <f t="shared" si="97"/>
        <v>0</v>
      </c>
      <c r="K853" s="120"/>
      <c r="L853" s="113">
        <f t="shared" si="98"/>
        <v>0</v>
      </c>
      <c r="M853" s="121">
        <f t="shared" si="99"/>
        <v>0</v>
      </c>
      <c r="N853" s="152">
        <f t="shared" si="100"/>
        <v>0</v>
      </c>
      <c r="O853" s="153">
        <f t="shared" si="101"/>
        <v>0</v>
      </c>
    </row>
    <row r="854" spans="1:15" s="132" customFormat="1" ht="39.950000000000003" customHeight="1">
      <c r="A854" s="102"/>
      <c r="B854" s="105"/>
      <c r="C854" s="105"/>
      <c r="D854" s="105"/>
      <c r="E854" s="107"/>
      <c r="F854" s="111"/>
      <c r="G854" s="109"/>
      <c r="H854" s="118">
        <f t="shared" si="96"/>
        <v>0</v>
      </c>
      <c r="I854" s="119"/>
      <c r="J854" s="113">
        <f t="shared" si="97"/>
        <v>0</v>
      </c>
      <c r="K854" s="120"/>
      <c r="L854" s="113">
        <f t="shared" si="98"/>
        <v>0</v>
      </c>
      <c r="M854" s="121">
        <f t="shared" si="99"/>
        <v>0</v>
      </c>
      <c r="N854" s="152">
        <f t="shared" si="100"/>
        <v>0</v>
      </c>
      <c r="O854" s="153">
        <f t="shared" si="101"/>
        <v>0</v>
      </c>
    </row>
    <row r="855" spans="1:15" s="132" customFormat="1" ht="39.950000000000003" customHeight="1">
      <c r="A855" s="102"/>
      <c r="B855" s="105"/>
      <c r="C855" s="105"/>
      <c r="D855" s="105"/>
      <c r="E855" s="107"/>
      <c r="F855" s="111"/>
      <c r="G855" s="109"/>
      <c r="H855" s="118">
        <f t="shared" si="96"/>
        <v>0</v>
      </c>
      <c r="I855" s="119"/>
      <c r="J855" s="113">
        <f t="shared" si="97"/>
        <v>0</v>
      </c>
      <c r="K855" s="120"/>
      <c r="L855" s="113">
        <f t="shared" si="98"/>
        <v>0</v>
      </c>
      <c r="M855" s="121">
        <f t="shared" si="99"/>
        <v>0</v>
      </c>
      <c r="N855" s="152">
        <f t="shared" si="100"/>
        <v>0</v>
      </c>
      <c r="O855" s="153">
        <f t="shared" si="101"/>
        <v>0</v>
      </c>
    </row>
    <row r="856" spans="1:15" s="132" customFormat="1" ht="39.950000000000003" customHeight="1">
      <c r="A856" s="102"/>
      <c r="B856" s="105"/>
      <c r="C856" s="105"/>
      <c r="D856" s="105"/>
      <c r="E856" s="107"/>
      <c r="F856" s="111"/>
      <c r="G856" s="109"/>
      <c r="H856" s="118">
        <f t="shared" si="96"/>
        <v>0</v>
      </c>
      <c r="I856" s="119"/>
      <c r="J856" s="113">
        <f t="shared" si="97"/>
        <v>0</v>
      </c>
      <c r="K856" s="120"/>
      <c r="L856" s="113">
        <f t="shared" si="98"/>
        <v>0</v>
      </c>
      <c r="M856" s="121">
        <f t="shared" si="99"/>
        <v>0</v>
      </c>
      <c r="N856" s="152">
        <f t="shared" si="100"/>
        <v>0</v>
      </c>
      <c r="O856" s="153">
        <f t="shared" si="101"/>
        <v>0</v>
      </c>
    </row>
    <row r="857" spans="1:15" s="132" customFormat="1" ht="39.950000000000003" customHeight="1">
      <c r="A857" s="102"/>
      <c r="B857" s="105"/>
      <c r="C857" s="105"/>
      <c r="D857" s="105"/>
      <c r="E857" s="107"/>
      <c r="F857" s="111"/>
      <c r="G857" s="109"/>
      <c r="H857" s="118">
        <f t="shared" si="96"/>
        <v>0</v>
      </c>
      <c r="I857" s="119"/>
      <c r="J857" s="113">
        <f t="shared" si="97"/>
        <v>0</v>
      </c>
      <c r="K857" s="120"/>
      <c r="L857" s="113">
        <f t="shared" si="98"/>
        <v>0</v>
      </c>
      <c r="M857" s="121">
        <f t="shared" si="99"/>
        <v>0</v>
      </c>
      <c r="N857" s="152">
        <f t="shared" si="100"/>
        <v>0</v>
      </c>
      <c r="O857" s="153">
        <f t="shared" si="101"/>
        <v>0</v>
      </c>
    </row>
    <row r="858" spans="1:15" s="132" customFormat="1" ht="39.950000000000003" customHeight="1">
      <c r="A858" s="102"/>
      <c r="B858" s="105"/>
      <c r="C858" s="105"/>
      <c r="D858" s="105"/>
      <c r="E858" s="107"/>
      <c r="F858" s="111"/>
      <c r="G858" s="109"/>
      <c r="H858" s="118">
        <f t="shared" si="96"/>
        <v>0</v>
      </c>
      <c r="I858" s="119"/>
      <c r="J858" s="113">
        <f t="shared" si="97"/>
        <v>0</v>
      </c>
      <c r="K858" s="120"/>
      <c r="L858" s="113">
        <f t="shared" si="98"/>
        <v>0</v>
      </c>
      <c r="M858" s="121">
        <f t="shared" si="99"/>
        <v>0</v>
      </c>
      <c r="N858" s="152">
        <f t="shared" si="100"/>
        <v>0</v>
      </c>
      <c r="O858" s="153">
        <f t="shared" si="101"/>
        <v>0</v>
      </c>
    </row>
    <row r="859" spans="1:15" s="132" customFormat="1" ht="39.950000000000003" customHeight="1">
      <c r="A859" s="102"/>
      <c r="B859" s="105"/>
      <c r="C859" s="105"/>
      <c r="D859" s="105"/>
      <c r="E859" s="107"/>
      <c r="F859" s="111"/>
      <c r="G859" s="109"/>
      <c r="H859" s="118">
        <f t="shared" si="96"/>
        <v>0</v>
      </c>
      <c r="I859" s="119"/>
      <c r="J859" s="113">
        <f t="shared" si="97"/>
        <v>0</v>
      </c>
      <c r="K859" s="120"/>
      <c r="L859" s="113">
        <f t="shared" si="98"/>
        <v>0</v>
      </c>
      <c r="M859" s="121">
        <f t="shared" si="99"/>
        <v>0</v>
      </c>
      <c r="N859" s="152">
        <f t="shared" si="100"/>
        <v>0</v>
      </c>
      <c r="O859" s="153">
        <f t="shared" si="101"/>
        <v>0</v>
      </c>
    </row>
    <row r="860" spans="1:15" s="132" customFormat="1" ht="39.950000000000003" customHeight="1">
      <c r="A860" s="102"/>
      <c r="B860" s="105"/>
      <c r="C860" s="105"/>
      <c r="D860" s="105"/>
      <c r="E860" s="107"/>
      <c r="F860" s="111"/>
      <c r="G860" s="109"/>
      <c r="H860" s="118">
        <f t="shared" si="96"/>
        <v>0</v>
      </c>
      <c r="I860" s="119"/>
      <c r="J860" s="113">
        <f t="shared" si="97"/>
        <v>0</v>
      </c>
      <c r="K860" s="120"/>
      <c r="L860" s="113">
        <f t="shared" si="98"/>
        <v>0</v>
      </c>
      <c r="M860" s="121">
        <f t="shared" si="99"/>
        <v>0</v>
      </c>
      <c r="N860" s="152">
        <f t="shared" si="100"/>
        <v>0</v>
      </c>
      <c r="O860" s="153">
        <f t="shared" si="101"/>
        <v>0</v>
      </c>
    </row>
    <row r="861" spans="1:15" s="132" customFormat="1" ht="39.950000000000003" customHeight="1">
      <c r="A861" s="102"/>
      <c r="B861" s="105"/>
      <c r="C861" s="105"/>
      <c r="D861" s="105"/>
      <c r="E861" s="107"/>
      <c r="F861" s="111"/>
      <c r="G861" s="109"/>
      <c r="H861" s="118">
        <f t="shared" si="96"/>
        <v>0</v>
      </c>
      <c r="I861" s="119"/>
      <c r="J861" s="113">
        <f t="shared" si="97"/>
        <v>0</v>
      </c>
      <c r="K861" s="120"/>
      <c r="L861" s="113">
        <f t="shared" si="98"/>
        <v>0</v>
      </c>
      <c r="M861" s="121">
        <f t="shared" si="99"/>
        <v>0</v>
      </c>
      <c r="N861" s="152">
        <f t="shared" si="100"/>
        <v>0</v>
      </c>
      <c r="O861" s="153">
        <f t="shared" si="101"/>
        <v>0</v>
      </c>
    </row>
    <row r="862" spans="1:15" s="132" customFormat="1" ht="39.75" customHeight="1">
      <c r="A862" s="102"/>
      <c r="B862" s="105"/>
      <c r="C862" s="105"/>
      <c r="D862" s="105"/>
      <c r="E862" s="107"/>
      <c r="F862" s="111"/>
      <c r="G862" s="109"/>
      <c r="H862" s="118">
        <f t="shared" si="96"/>
        <v>0</v>
      </c>
      <c r="I862" s="119"/>
      <c r="J862" s="113">
        <f t="shared" si="97"/>
        <v>0</v>
      </c>
      <c r="K862" s="120"/>
      <c r="L862" s="113">
        <f t="shared" si="98"/>
        <v>0</v>
      </c>
      <c r="M862" s="121">
        <f t="shared" si="99"/>
        <v>0</v>
      </c>
      <c r="N862" s="152">
        <f t="shared" si="100"/>
        <v>0</v>
      </c>
      <c r="O862" s="153">
        <f t="shared" si="101"/>
        <v>0</v>
      </c>
    </row>
    <row r="863" spans="1:15" s="132" customFormat="1" ht="39.950000000000003" customHeight="1">
      <c r="A863" s="102"/>
      <c r="B863" s="105"/>
      <c r="C863" s="105"/>
      <c r="D863" s="105"/>
      <c r="E863" s="107"/>
      <c r="F863" s="111"/>
      <c r="G863" s="109"/>
      <c r="H863" s="118">
        <f t="shared" si="96"/>
        <v>0</v>
      </c>
      <c r="I863" s="119"/>
      <c r="J863" s="113">
        <f t="shared" si="97"/>
        <v>0</v>
      </c>
      <c r="K863" s="120"/>
      <c r="L863" s="113">
        <f t="shared" si="98"/>
        <v>0</v>
      </c>
      <c r="M863" s="121">
        <f t="shared" si="99"/>
        <v>0</v>
      </c>
      <c r="N863" s="152">
        <f t="shared" si="100"/>
        <v>0</v>
      </c>
      <c r="O863" s="153">
        <f t="shared" si="101"/>
        <v>0</v>
      </c>
    </row>
    <row r="864" spans="1:15" s="132" customFormat="1" ht="39.950000000000003" customHeight="1">
      <c r="A864" s="102"/>
      <c r="B864" s="105"/>
      <c r="C864" s="105"/>
      <c r="D864" s="105"/>
      <c r="E864" s="107"/>
      <c r="F864" s="111"/>
      <c r="G864" s="109"/>
      <c r="H864" s="118">
        <f t="shared" si="96"/>
        <v>0</v>
      </c>
      <c r="I864" s="119"/>
      <c r="J864" s="113">
        <f t="shared" si="97"/>
        <v>0</v>
      </c>
      <c r="K864" s="120"/>
      <c r="L864" s="113">
        <f t="shared" si="98"/>
        <v>0</v>
      </c>
      <c r="M864" s="121">
        <f t="shared" si="99"/>
        <v>0</v>
      </c>
      <c r="N864" s="152">
        <f t="shared" si="100"/>
        <v>0</v>
      </c>
      <c r="O864" s="153">
        <f t="shared" si="101"/>
        <v>0</v>
      </c>
    </row>
    <row r="865" spans="1:15" s="132" customFormat="1" ht="39.950000000000003" customHeight="1">
      <c r="A865" s="102"/>
      <c r="B865" s="105"/>
      <c r="C865" s="105"/>
      <c r="D865" s="105"/>
      <c r="E865" s="107"/>
      <c r="F865" s="111"/>
      <c r="G865" s="109"/>
      <c r="H865" s="118">
        <f t="shared" si="96"/>
        <v>0</v>
      </c>
      <c r="I865" s="119"/>
      <c r="J865" s="113">
        <f t="shared" si="97"/>
        <v>0</v>
      </c>
      <c r="K865" s="120"/>
      <c r="L865" s="113">
        <f t="shared" si="98"/>
        <v>0</v>
      </c>
      <c r="M865" s="121">
        <f t="shared" si="99"/>
        <v>0</v>
      </c>
      <c r="N865" s="152">
        <f t="shared" si="100"/>
        <v>0</v>
      </c>
      <c r="O865" s="153">
        <f t="shared" si="101"/>
        <v>0</v>
      </c>
    </row>
    <row r="866" spans="1:15" s="132" customFormat="1" ht="39.950000000000003" customHeight="1">
      <c r="A866" s="102"/>
      <c r="B866" s="105"/>
      <c r="C866" s="105"/>
      <c r="D866" s="105"/>
      <c r="E866" s="107"/>
      <c r="F866" s="111"/>
      <c r="G866" s="109"/>
      <c r="H866" s="118">
        <f t="shared" si="96"/>
        <v>0</v>
      </c>
      <c r="I866" s="119"/>
      <c r="J866" s="113">
        <f t="shared" si="97"/>
        <v>0</v>
      </c>
      <c r="K866" s="120"/>
      <c r="L866" s="113">
        <f t="shared" si="98"/>
        <v>0</v>
      </c>
      <c r="M866" s="121">
        <f t="shared" si="99"/>
        <v>0</v>
      </c>
      <c r="N866" s="152">
        <f t="shared" si="100"/>
        <v>0</v>
      </c>
      <c r="O866" s="153">
        <f t="shared" si="101"/>
        <v>0</v>
      </c>
    </row>
    <row r="867" spans="1:15" s="132" customFormat="1" ht="39.950000000000003" customHeight="1">
      <c r="A867" s="102"/>
      <c r="B867" s="105"/>
      <c r="C867" s="105"/>
      <c r="D867" s="105"/>
      <c r="E867" s="107"/>
      <c r="F867" s="111"/>
      <c r="G867" s="109"/>
      <c r="H867" s="118">
        <f t="shared" si="96"/>
        <v>0</v>
      </c>
      <c r="I867" s="119"/>
      <c r="J867" s="113">
        <f t="shared" si="97"/>
        <v>0</v>
      </c>
      <c r="K867" s="120"/>
      <c r="L867" s="113">
        <f t="shared" si="98"/>
        <v>0</v>
      </c>
      <c r="M867" s="121">
        <f t="shared" si="99"/>
        <v>0</v>
      </c>
      <c r="N867" s="152">
        <f t="shared" si="100"/>
        <v>0</v>
      </c>
      <c r="O867" s="153">
        <f t="shared" si="101"/>
        <v>0</v>
      </c>
    </row>
    <row r="868" spans="1:15" s="132" customFormat="1" ht="39.950000000000003" customHeight="1">
      <c r="A868" s="102"/>
      <c r="B868" s="105"/>
      <c r="C868" s="105"/>
      <c r="D868" s="105"/>
      <c r="E868" s="107"/>
      <c r="F868" s="111"/>
      <c r="G868" s="109"/>
      <c r="H868" s="118">
        <f t="shared" si="96"/>
        <v>0</v>
      </c>
      <c r="I868" s="119"/>
      <c r="J868" s="113">
        <f t="shared" si="97"/>
        <v>0</v>
      </c>
      <c r="K868" s="120"/>
      <c r="L868" s="113">
        <f t="shared" si="98"/>
        <v>0</v>
      </c>
      <c r="M868" s="121">
        <f t="shared" si="99"/>
        <v>0</v>
      </c>
      <c r="N868" s="152">
        <f t="shared" si="100"/>
        <v>0</v>
      </c>
      <c r="O868" s="153">
        <f t="shared" si="101"/>
        <v>0</v>
      </c>
    </row>
    <row r="869" spans="1:15" s="132" customFormat="1" ht="39.950000000000003" customHeight="1">
      <c r="A869" s="102"/>
      <c r="B869" s="105"/>
      <c r="C869" s="105"/>
      <c r="D869" s="105"/>
      <c r="E869" s="107"/>
      <c r="F869" s="111"/>
      <c r="G869" s="109"/>
      <c r="H869" s="118">
        <f t="shared" si="96"/>
        <v>0</v>
      </c>
      <c r="I869" s="119"/>
      <c r="J869" s="113">
        <f t="shared" si="97"/>
        <v>0</v>
      </c>
      <c r="K869" s="120"/>
      <c r="L869" s="113">
        <f t="shared" si="98"/>
        <v>0</v>
      </c>
      <c r="M869" s="121">
        <f t="shared" si="99"/>
        <v>0</v>
      </c>
      <c r="N869" s="152">
        <f t="shared" si="100"/>
        <v>0</v>
      </c>
      <c r="O869" s="153">
        <f t="shared" si="101"/>
        <v>0</v>
      </c>
    </row>
    <row r="870" spans="1:15" s="132" customFormat="1" ht="39.950000000000003" customHeight="1">
      <c r="A870" s="102"/>
      <c r="B870" s="105"/>
      <c r="C870" s="105"/>
      <c r="D870" s="105"/>
      <c r="E870" s="107"/>
      <c r="F870" s="111"/>
      <c r="G870" s="109"/>
      <c r="H870" s="118">
        <f t="shared" si="96"/>
        <v>0</v>
      </c>
      <c r="I870" s="119"/>
      <c r="J870" s="113">
        <f t="shared" si="97"/>
        <v>0</v>
      </c>
      <c r="K870" s="120"/>
      <c r="L870" s="113">
        <f t="shared" si="98"/>
        <v>0</v>
      </c>
      <c r="M870" s="121">
        <f t="shared" si="99"/>
        <v>0</v>
      </c>
      <c r="N870" s="152">
        <f t="shared" si="100"/>
        <v>0</v>
      </c>
      <c r="O870" s="153">
        <f t="shared" si="101"/>
        <v>0</v>
      </c>
    </row>
    <row r="871" spans="1:15" s="132" customFormat="1" ht="39.950000000000003" customHeight="1">
      <c r="A871" s="102"/>
      <c r="B871" s="105"/>
      <c r="C871" s="105"/>
      <c r="D871" s="105"/>
      <c r="E871" s="107"/>
      <c r="F871" s="111"/>
      <c r="G871" s="109"/>
      <c r="H871" s="118">
        <f t="shared" si="96"/>
        <v>0</v>
      </c>
      <c r="I871" s="119"/>
      <c r="J871" s="113">
        <f t="shared" si="97"/>
        <v>0</v>
      </c>
      <c r="K871" s="120"/>
      <c r="L871" s="113">
        <f t="shared" si="98"/>
        <v>0</v>
      </c>
      <c r="M871" s="121">
        <f t="shared" si="99"/>
        <v>0</v>
      </c>
      <c r="N871" s="152">
        <f t="shared" si="100"/>
        <v>0</v>
      </c>
      <c r="O871" s="153">
        <f t="shared" si="101"/>
        <v>0</v>
      </c>
    </row>
    <row r="872" spans="1:15" s="132" customFormat="1" ht="39.950000000000003" customHeight="1">
      <c r="A872" s="102"/>
      <c r="B872" s="105"/>
      <c r="C872" s="105"/>
      <c r="D872" s="105"/>
      <c r="E872" s="107"/>
      <c r="F872" s="111"/>
      <c r="G872" s="109"/>
      <c r="H872" s="118">
        <f t="shared" si="96"/>
        <v>0</v>
      </c>
      <c r="I872" s="119"/>
      <c r="J872" s="113">
        <f t="shared" si="97"/>
        <v>0</v>
      </c>
      <c r="K872" s="120"/>
      <c r="L872" s="113">
        <f t="shared" si="98"/>
        <v>0</v>
      </c>
      <c r="M872" s="121">
        <f t="shared" si="99"/>
        <v>0</v>
      </c>
      <c r="N872" s="152">
        <f t="shared" si="100"/>
        <v>0</v>
      </c>
      <c r="O872" s="153">
        <f t="shared" si="101"/>
        <v>0</v>
      </c>
    </row>
    <row r="873" spans="1:15" s="132" customFormat="1" ht="39.950000000000003" customHeight="1">
      <c r="A873" s="102"/>
      <c r="B873" s="105"/>
      <c r="C873" s="105"/>
      <c r="D873" s="105"/>
      <c r="E873" s="107"/>
      <c r="F873" s="111"/>
      <c r="G873" s="109"/>
      <c r="H873" s="118">
        <f t="shared" si="96"/>
        <v>0</v>
      </c>
      <c r="I873" s="119"/>
      <c r="J873" s="113">
        <f t="shared" si="97"/>
        <v>0</v>
      </c>
      <c r="K873" s="120"/>
      <c r="L873" s="113">
        <f t="shared" si="98"/>
        <v>0</v>
      </c>
      <c r="M873" s="121">
        <f t="shared" si="99"/>
        <v>0</v>
      </c>
      <c r="N873" s="152">
        <f t="shared" si="100"/>
        <v>0</v>
      </c>
      <c r="O873" s="153">
        <f t="shared" si="101"/>
        <v>0</v>
      </c>
    </row>
    <row r="874" spans="1:15" s="132" customFormat="1" ht="39.950000000000003" customHeight="1">
      <c r="A874" s="102"/>
      <c r="B874" s="105"/>
      <c r="C874" s="105"/>
      <c r="D874" s="105"/>
      <c r="E874" s="107"/>
      <c r="F874" s="111"/>
      <c r="G874" s="109"/>
      <c r="H874" s="118">
        <f t="shared" si="96"/>
        <v>0</v>
      </c>
      <c r="I874" s="119"/>
      <c r="J874" s="113">
        <f t="shared" si="97"/>
        <v>0</v>
      </c>
      <c r="K874" s="120"/>
      <c r="L874" s="113">
        <f t="shared" si="98"/>
        <v>0</v>
      </c>
      <c r="M874" s="121">
        <f t="shared" si="99"/>
        <v>0</v>
      </c>
      <c r="N874" s="152">
        <f t="shared" si="100"/>
        <v>0</v>
      </c>
      <c r="O874" s="153">
        <f t="shared" si="101"/>
        <v>0</v>
      </c>
    </row>
    <row r="875" spans="1:15" s="132" customFormat="1" ht="39.950000000000003" customHeight="1">
      <c r="A875" s="102"/>
      <c r="B875" s="105"/>
      <c r="C875" s="105"/>
      <c r="D875" s="105"/>
      <c r="E875" s="107"/>
      <c r="F875" s="111"/>
      <c r="G875" s="109"/>
      <c r="H875" s="118">
        <f t="shared" si="96"/>
        <v>0</v>
      </c>
      <c r="I875" s="119"/>
      <c r="J875" s="113">
        <f t="shared" si="97"/>
        <v>0</v>
      </c>
      <c r="K875" s="120"/>
      <c r="L875" s="113">
        <f t="shared" si="98"/>
        <v>0</v>
      </c>
      <c r="M875" s="121">
        <f t="shared" si="99"/>
        <v>0</v>
      </c>
      <c r="N875" s="152">
        <f t="shared" si="100"/>
        <v>0</v>
      </c>
      <c r="O875" s="153">
        <f t="shared" si="101"/>
        <v>0</v>
      </c>
    </row>
    <row r="876" spans="1:15" s="132" customFormat="1" ht="39.950000000000003" customHeight="1">
      <c r="A876" s="102"/>
      <c r="B876" s="105"/>
      <c r="C876" s="105"/>
      <c r="D876" s="105"/>
      <c r="E876" s="107"/>
      <c r="F876" s="111"/>
      <c r="G876" s="109"/>
      <c r="H876" s="118">
        <f t="shared" si="96"/>
        <v>0</v>
      </c>
      <c r="I876" s="119"/>
      <c r="J876" s="113">
        <f t="shared" si="97"/>
        <v>0</v>
      </c>
      <c r="K876" s="120"/>
      <c r="L876" s="113">
        <f t="shared" si="98"/>
        <v>0</v>
      </c>
      <c r="M876" s="121">
        <f t="shared" si="99"/>
        <v>0</v>
      </c>
      <c r="N876" s="152">
        <f t="shared" si="100"/>
        <v>0</v>
      </c>
      <c r="O876" s="153">
        <f t="shared" si="101"/>
        <v>0</v>
      </c>
    </row>
    <row r="877" spans="1:15" s="132" customFormat="1" ht="39.950000000000003" customHeight="1">
      <c r="A877" s="102"/>
      <c r="B877" s="105"/>
      <c r="C877" s="105"/>
      <c r="D877" s="105"/>
      <c r="E877" s="107"/>
      <c r="F877" s="111"/>
      <c r="G877" s="109"/>
      <c r="H877" s="118">
        <f t="shared" si="96"/>
        <v>0</v>
      </c>
      <c r="I877" s="119"/>
      <c r="J877" s="113">
        <f t="shared" si="97"/>
        <v>0</v>
      </c>
      <c r="K877" s="120"/>
      <c r="L877" s="113">
        <f t="shared" si="98"/>
        <v>0</v>
      </c>
      <c r="M877" s="121">
        <f t="shared" si="99"/>
        <v>0</v>
      </c>
      <c r="N877" s="152">
        <f t="shared" si="100"/>
        <v>0</v>
      </c>
      <c r="O877" s="153">
        <f t="shared" si="101"/>
        <v>0</v>
      </c>
    </row>
    <row r="878" spans="1:15" s="132" customFormat="1" ht="39.950000000000003" customHeight="1">
      <c r="A878" s="102"/>
      <c r="B878" s="105"/>
      <c r="C878" s="105"/>
      <c r="D878" s="105"/>
      <c r="E878" s="107"/>
      <c r="F878" s="111"/>
      <c r="G878" s="109"/>
      <c r="H878" s="118">
        <f t="shared" si="96"/>
        <v>0</v>
      </c>
      <c r="I878" s="119"/>
      <c r="J878" s="113">
        <f t="shared" si="97"/>
        <v>0</v>
      </c>
      <c r="K878" s="120"/>
      <c r="L878" s="113">
        <f t="shared" si="98"/>
        <v>0</v>
      </c>
      <c r="M878" s="121">
        <f t="shared" si="99"/>
        <v>0</v>
      </c>
      <c r="N878" s="152">
        <f t="shared" si="100"/>
        <v>0</v>
      </c>
      <c r="O878" s="153">
        <f t="shared" si="101"/>
        <v>0</v>
      </c>
    </row>
    <row r="879" spans="1:15" s="132" customFormat="1" ht="39.950000000000003" customHeight="1">
      <c r="A879" s="102"/>
      <c r="B879" s="105"/>
      <c r="C879" s="105"/>
      <c r="D879" s="105"/>
      <c r="E879" s="107"/>
      <c r="F879" s="111"/>
      <c r="G879" s="109"/>
      <c r="H879" s="118">
        <f t="shared" si="96"/>
        <v>0</v>
      </c>
      <c r="I879" s="119"/>
      <c r="J879" s="113">
        <f t="shared" si="97"/>
        <v>0</v>
      </c>
      <c r="K879" s="120"/>
      <c r="L879" s="113">
        <f t="shared" si="98"/>
        <v>0</v>
      </c>
      <c r="M879" s="121">
        <f t="shared" si="99"/>
        <v>0</v>
      </c>
      <c r="N879" s="152">
        <f t="shared" si="100"/>
        <v>0</v>
      </c>
      <c r="O879" s="153">
        <f t="shared" si="101"/>
        <v>0</v>
      </c>
    </row>
    <row r="880" spans="1:15" s="132" customFormat="1" ht="39.950000000000003" customHeight="1">
      <c r="A880" s="102"/>
      <c r="B880" s="105"/>
      <c r="C880" s="105"/>
      <c r="D880" s="105"/>
      <c r="E880" s="107"/>
      <c r="F880" s="111"/>
      <c r="G880" s="109"/>
      <c r="H880" s="118">
        <f t="shared" si="96"/>
        <v>0</v>
      </c>
      <c r="I880" s="119"/>
      <c r="J880" s="113">
        <f t="shared" si="97"/>
        <v>0</v>
      </c>
      <c r="K880" s="120"/>
      <c r="L880" s="113">
        <f t="shared" si="98"/>
        <v>0</v>
      </c>
      <c r="M880" s="121">
        <f t="shared" si="99"/>
        <v>0</v>
      </c>
      <c r="N880" s="152">
        <f t="shared" si="100"/>
        <v>0</v>
      </c>
      <c r="O880" s="153">
        <f t="shared" si="101"/>
        <v>0</v>
      </c>
    </row>
    <row r="881" spans="1:15" s="132" customFormat="1" ht="39.950000000000003" customHeight="1">
      <c r="A881" s="102"/>
      <c r="B881" s="105"/>
      <c r="C881" s="105"/>
      <c r="D881" s="105"/>
      <c r="E881" s="107"/>
      <c r="F881" s="111"/>
      <c r="G881" s="109"/>
      <c r="H881" s="118">
        <f t="shared" si="96"/>
        <v>0</v>
      </c>
      <c r="I881" s="119"/>
      <c r="J881" s="113">
        <f t="shared" si="97"/>
        <v>0</v>
      </c>
      <c r="K881" s="120"/>
      <c r="L881" s="113">
        <f t="shared" si="98"/>
        <v>0</v>
      </c>
      <c r="M881" s="121">
        <f t="shared" si="99"/>
        <v>0</v>
      </c>
      <c r="N881" s="152">
        <f t="shared" si="100"/>
        <v>0</v>
      </c>
      <c r="O881" s="153">
        <f t="shared" si="101"/>
        <v>0</v>
      </c>
    </row>
    <row r="882" spans="1:15" s="132" customFormat="1" ht="39.950000000000003" customHeight="1">
      <c r="A882" s="102"/>
      <c r="B882" s="105"/>
      <c r="C882" s="105"/>
      <c r="D882" s="105"/>
      <c r="E882" s="107"/>
      <c r="F882" s="111"/>
      <c r="G882" s="109"/>
      <c r="H882" s="118">
        <f t="shared" si="96"/>
        <v>0</v>
      </c>
      <c r="I882" s="119"/>
      <c r="J882" s="113">
        <f t="shared" si="97"/>
        <v>0</v>
      </c>
      <c r="K882" s="120"/>
      <c r="L882" s="113">
        <f t="shared" si="98"/>
        <v>0</v>
      </c>
      <c r="M882" s="121">
        <f t="shared" si="99"/>
        <v>0</v>
      </c>
      <c r="N882" s="152">
        <f t="shared" si="100"/>
        <v>0</v>
      </c>
      <c r="O882" s="153">
        <f t="shared" si="101"/>
        <v>0</v>
      </c>
    </row>
    <row r="883" spans="1:15" s="132" customFormat="1" ht="39.950000000000003" customHeight="1">
      <c r="A883" s="102"/>
      <c r="B883" s="105"/>
      <c r="C883" s="105"/>
      <c r="D883" s="105"/>
      <c r="E883" s="107"/>
      <c r="F883" s="111"/>
      <c r="G883" s="109"/>
      <c r="H883" s="118">
        <f t="shared" si="96"/>
        <v>0</v>
      </c>
      <c r="I883" s="119"/>
      <c r="J883" s="113">
        <f t="shared" si="97"/>
        <v>0</v>
      </c>
      <c r="K883" s="120"/>
      <c r="L883" s="113">
        <f t="shared" si="98"/>
        <v>0</v>
      </c>
      <c r="M883" s="121">
        <f t="shared" si="99"/>
        <v>0</v>
      </c>
      <c r="N883" s="152">
        <f t="shared" si="100"/>
        <v>0</v>
      </c>
      <c r="O883" s="153">
        <f t="shared" si="101"/>
        <v>0</v>
      </c>
    </row>
    <row r="884" spans="1:15" s="132" customFormat="1" ht="39.950000000000003" customHeight="1">
      <c r="A884" s="102"/>
      <c r="B884" s="105"/>
      <c r="C884" s="105"/>
      <c r="D884" s="105"/>
      <c r="E884" s="107"/>
      <c r="F884" s="111"/>
      <c r="G884" s="109"/>
      <c r="H884" s="118">
        <f t="shared" si="96"/>
        <v>0</v>
      </c>
      <c r="I884" s="119"/>
      <c r="J884" s="113">
        <f t="shared" si="97"/>
        <v>0</v>
      </c>
      <c r="K884" s="120"/>
      <c r="L884" s="113">
        <f t="shared" si="98"/>
        <v>0</v>
      </c>
      <c r="M884" s="121">
        <f t="shared" si="99"/>
        <v>0</v>
      </c>
      <c r="N884" s="152">
        <f t="shared" si="100"/>
        <v>0</v>
      </c>
      <c r="O884" s="153">
        <f t="shared" si="101"/>
        <v>0</v>
      </c>
    </row>
    <row r="885" spans="1:15" s="132" customFormat="1" ht="39.75" customHeight="1">
      <c r="A885" s="102"/>
      <c r="B885" s="105"/>
      <c r="C885" s="105"/>
      <c r="D885" s="105"/>
      <c r="E885" s="107"/>
      <c r="F885" s="111"/>
      <c r="G885" s="109"/>
      <c r="H885" s="118">
        <f t="shared" si="96"/>
        <v>0</v>
      </c>
      <c r="I885" s="119"/>
      <c r="J885" s="113">
        <f t="shared" si="97"/>
        <v>0</v>
      </c>
      <c r="K885" s="120"/>
      <c r="L885" s="113">
        <f t="shared" si="98"/>
        <v>0</v>
      </c>
      <c r="M885" s="121">
        <f t="shared" si="99"/>
        <v>0</v>
      </c>
      <c r="N885" s="152">
        <f t="shared" si="100"/>
        <v>0</v>
      </c>
      <c r="O885" s="153">
        <f t="shared" si="101"/>
        <v>0</v>
      </c>
    </row>
    <row r="886" spans="1:15" s="132" customFormat="1" ht="39.950000000000003" customHeight="1">
      <c r="A886" s="102"/>
      <c r="B886" s="105"/>
      <c r="C886" s="105"/>
      <c r="D886" s="105"/>
      <c r="E886" s="107"/>
      <c r="F886" s="111"/>
      <c r="G886" s="109"/>
      <c r="H886" s="118">
        <f t="shared" si="96"/>
        <v>0</v>
      </c>
      <c r="I886" s="119"/>
      <c r="J886" s="113">
        <f t="shared" si="97"/>
        <v>0</v>
      </c>
      <c r="K886" s="120"/>
      <c r="L886" s="113">
        <f t="shared" si="98"/>
        <v>0</v>
      </c>
      <c r="M886" s="121">
        <f t="shared" si="99"/>
        <v>0</v>
      </c>
      <c r="N886" s="152">
        <f t="shared" si="100"/>
        <v>0</v>
      </c>
      <c r="O886" s="153">
        <f t="shared" si="101"/>
        <v>0</v>
      </c>
    </row>
    <row r="887" spans="1:15" s="132" customFormat="1" ht="39.950000000000003" customHeight="1">
      <c r="A887" s="102"/>
      <c r="B887" s="105"/>
      <c r="C887" s="105"/>
      <c r="D887" s="105"/>
      <c r="E887" s="107"/>
      <c r="F887" s="111"/>
      <c r="G887" s="109"/>
      <c r="H887" s="118">
        <f t="shared" si="96"/>
        <v>0</v>
      </c>
      <c r="I887" s="119"/>
      <c r="J887" s="113">
        <f t="shared" si="97"/>
        <v>0</v>
      </c>
      <c r="K887" s="120"/>
      <c r="L887" s="113">
        <f t="shared" si="98"/>
        <v>0</v>
      </c>
      <c r="M887" s="121">
        <f t="shared" si="99"/>
        <v>0</v>
      </c>
      <c r="N887" s="152">
        <f t="shared" si="100"/>
        <v>0</v>
      </c>
      <c r="O887" s="153">
        <f t="shared" si="101"/>
        <v>0</v>
      </c>
    </row>
    <row r="888" spans="1:15" s="132" customFormat="1" ht="39.75" customHeight="1">
      <c r="A888" s="102"/>
      <c r="B888" s="105"/>
      <c r="C888" s="105"/>
      <c r="D888" s="105"/>
      <c r="E888" s="107"/>
      <c r="F888" s="111"/>
      <c r="G888" s="109"/>
      <c r="H888" s="118">
        <f t="shared" si="96"/>
        <v>0</v>
      </c>
      <c r="I888" s="119"/>
      <c r="J888" s="113">
        <f t="shared" si="97"/>
        <v>0</v>
      </c>
      <c r="K888" s="120"/>
      <c r="L888" s="113">
        <f t="shared" si="98"/>
        <v>0</v>
      </c>
      <c r="M888" s="121">
        <f t="shared" si="99"/>
        <v>0</v>
      </c>
      <c r="N888" s="152">
        <f t="shared" si="100"/>
        <v>0</v>
      </c>
      <c r="O888" s="153">
        <f t="shared" si="101"/>
        <v>0</v>
      </c>
    </row>
    <row r="889" spans="1:15" s="132" customFormat="1" ht="39.950000000000003" customHeight="1">
      <c r="A889" s="102"/>
      <c r="B889" s="105"/>
      <c r="C889" s="105"/>
      <c r="D889" s="105"/>
      <c r="E889" s="107"/>
      <c r="F889" s="111"/>
      <c r="G889" s="109"/>
      <c r="H889" s="118">
        <f t="shared" si="96"/>
        <v>0</v>
      </c>
      <c r="I889" s="119"/>
      <c r="J889" s="113">
        <f t="shared" si="97"/>
        <v>0</v>
      </c>
      <c r="K889" s="120"/>
      <c r="L889" s="113">
        <f t="shared" si="98"/>
        <v>0</v>
      </c>
      <c r="M889" s="121">
        <f t="shared" si="99"/>
        <v>0</v>
      </c>
      <c r="N889" s="152">
        <f t="shared" si="100"/>
        <v>0</v>
      </c>
      <c r="O889" s="153">
        <f t="shared" si="101"/>
        <v>0</v>
      </c>
    </row>
    <row r="890" spans="1:15" s="132" customFormat="1" ht="39.950000000000003" customHeight="1">
      <c r="A890" s="102"/>
      <c r="B890" s="105"/>
      <c r="C890" s="105"/>
      <c r="D890" s="105"/>
      <c r="E890" s="107"/>
      <c r="F890" s="111"/>
      <c r="G890" s="109"/>
      <c r="H890" s="118">
        <f t="shared" si="96"/>
        <v>0</v>
      </c>
      <c r="I890" s="119"/>
      <c r="J890" s="113">
        <f t="shared" si="97"/>
        <v>0</v>
      </c>
      <c r="K890" s="120"/>
      <c r="L890" s="113">
        <f t="shared" si="98"/>
        <v>0</v>
      </c>
      <c r="M890" s="121">
        <f t="shared" si="99"/>
        <v>0</v>
      </c>
      <c r="N890" s="152">
        <f t="shared" si="100"/>
        <v>0</v>
      </c>
      <c r="O890" s="153">
        <f t="shared" si="101"/>
        <v>0</v>
      </c>
    </row>
    <row r="891" spans="1:15" s="132" customFormat="1" ht="39.950000000000003" customHeight="1">
      <c r="A891" s="102"/>
      <c r="B891" s="105"/>
      <c r="C891" s="105"/>
      <c r="D891" s="105"/>
      <c r="E891" s="107"/>
      <c r="F891" s="111"/>
      <c r="G891" s="109"/>
      <c r="H891" s="118">
        <f t="shared" si="96"/>
        <v>0</v>
      </c>
      <c r="I891" s="119"/>
      <c r="J891" s="113">
        <f t="shared" si="97"/>
        <v>0</v>
      </c>
      <c r="K891" s="120"/>
      <c r="L891" s="113">
        <f t="shared" si="98"/>
        <v>0</v>
      </c>
      <c r="M891" s="121">
        <f t="shared" si="99"/>
        <v>0</v>
      </c>
      <c r="N891" s="152">
        <f t="shared" si="100"/>
        <v>0</v>
      </c>
      <c r="O891" s="153">
        <f t="shared" si="101"/>
        <v>0</v>
      </c>
    </row>
    <row r="892" spans="1:15" s="132" customFormat="1" ht="39.950000000000003" customHeight="1">
      <c r="A892" s="102"/>
      <c r="B892" s="105"/>
      <c r="C892" s="105"/>
      <c r="D892" s="105"/>
      <c r="E892" s="107"/>
      <c r="F892" s="111"/>
      <c r="G892" s="109"/>
      <c r="H892" s="118">
        <f t="shared" si="96"/>
        <v>0</v>
      </c>
      <c r="I892" s="119"/>
      <c r="J892" s="113">
        <f t="shared" si="97"/>
        <v>0</v>
      </c>
      <c r="K892" s="120"/>
      <c r="L892" s="113">
        <f t="shared" si="98"/>
        <v>0</v>
      </c>
      <c r="M892" s="121">
        <f t="shared" si="99"/>
        <v>0</v>
      </c>
      <c r="N892" s="152">
        <f t="shared" si="100"/>
        <v>0</v>
      </c>
      <c r="O892" s="153">
        <f t="shared" si="101"/>
        <v>0</v>
      </c>
    </row>
    <row r="893" spans="1:15" s="132" customFormat="1" ht="39.950000000000003" customHeight="1">
      <c r="A893" s="102"/>
      <c r="B893" s="105"/>
      <c r="C893" s="105"/>
      <c r="D893" s="105"/>
      <c r="E893" s="107"/>
      <c r="F893" s="111"/>
      <c r="G893" s="109"/>
      <c r="H893" s="118">
        <f t="shared" si="96"/>
        <v>0</v>
      </c>
      <c r="I893" s="119"/>
      <c r="J893" s="113">
        <f t="shared" si="97"/>
        <v>0</v>
      </c>
      <c r="K893" s="120"/>
      <c r="L893" s="113">
        <f t="shared" si="98"/>
        <v>0</v>
      </c>
      <c r="M893" s="121">
        <f t="shared" si="99"/>
        <v>0</v>
      </c>
      <c r="N893" s="152">
        <f t="shared" si="100"/>
        <v>0</v>
      </c>
      <c r="O893" s="153">
        <f t="shared" si="101"/>
        <v>0</v>
      </c>
    </row>
    <row r="894" spans="1:15" s="132" customFormat="1" ht="39.950000000000003" customHeight="1">
      <c r="A894" s="102"/>
      <c r="B894" s="105"/>
      <c r="C894" s="105"/>
      <c r="D894" s="105"/>
      <c r="E894" s="107"/>
      <c r="F894" s="111"/>
      <c r="G894" s="109"/>
      <c r="H894" s="118">
        <f t="shared" si="96"/>
        <v>0</v>
      </c>
      <c r="I894" s="119"/>
      <c r="J894" s="113">
        <f t="shared" si="97"/>
        <v>0</v>
      </c>
      <c r="K894" s="120"/>
      <c r="L894" s="113">
        <f t="shared" si="98"/>
        <v>0</v>
      </c>
      <c r="M894" s="121">
        <f t="shared" si="99"/>
        <v>0</v>
      </c>
      <c r="N894" s="152">
        <f t="shared" si="100"/>
        <v>0</v>
      </c>
      <c r="O894" s="153">
        <f t="shared" si="101"/>
        <v>0</v>
      </c>
    </row>
    <row r="895" spans="1:15" s="132" customFormat="1" ht="39.950000000000003" customHeight="1">
      <c r="A895" s="102"/>
      <c r="B895" s="105"/>
      <c r="C895" s="105"/>
      <c r="D895" s="105"/>
      <c r="E895" s="107"/>
      <c r="F895" s="111"/>
      <c r="G895" s="109"/>
      <c r="H895" s="118">
        <f t="shared" si="96"/>
        <v>0</v>
      </c>
      <c r="I895" s="119"/>
      <c r="J895" s="113">
        <f t="shared" si="97"/>
        <v>0</v>
      </c>
      <c r="K895" s="120"/>
      <c r="L895" s="113">
        <f t="shared" si="98"/>
        <v>0</v>
      </c>
      <c r="M895" s="121">
        <f t="shared" si="99"/>
        <v>0</v>
      </c>
      <c r="N895" s="152">
        <f t="shared" si="100"/>
        <v>0</v>
      </c>
      <c r="O895" s="153">
        <f t="shared" si="101"/>
        <v>0</v>
      </c>
    </row>
    <row r="896" spans="1:15" s="132" customFormat="1" ht="39.950000000000003" customHeight="1">
      <c r="A896" s="102"/>
      <c r="B896" s="105"/>
      <c r="C896" s="105"/>
      <c r="D896" s="105"/>
      <c r="E896" s="107"/>
      <c r="F896" s="111"/>
      <c r="G896" s="109"/>
      <c r="H896" s="118">
        <f t="shared" si="96"/>
        <v>0</v>
      </c>
      <c r="I896" s="119"/>
      <c r="J896" s="113">
        <f t="shared" si="97"/>
        <v>0</v>
      </c>
      <c r="K896" s="120"/>
      <c r="L896" s="113">
        <f t="shared" si="98"/>
        <v>0</v>
      </c>
      <c r="M896" s="121">
        <f t="shared" si="99"/>
        <v>0</v>
      </c>
      <c r="N896" s="152">
        <f t="shared" si="100"/>
        <v>0</v>
      </c>
      <c r="O896" s="153">
        <f t="shared" si="101"/>
        <v>0</v>
      </c>
    </row>
    <row r="897" spans="1:15" s="132" customFormat="1" ht="39.950000000000003" customHeight="1">
      <c r="A897" s="102"/>
      <c r="B897" s="105"/>
      <c r="C897" s="105"/>
      <c r="D897" s="105"/>
      <c r="E897" s="107"/>
      <c r="F897" s="111"/>
      <c r="G897" s="109"/>
      <c r="H897" s="118">
        <f t="shared" si="96"/>
        <v>0</v>
      </c>
      <c r="I897" s="119"/>
      <c r="J897" s="113">
        <f t="shared" si="97"/>
        <v>0</v>
      </c>
      <c r="K897" s="120"/>
      <c r="L897" s="113">
        <f t="shared" si="98"/>
        <v>0</v>
      </c>
      <c r="M897" s="121">
        <f t="shared" si="99"/>
        <v>0</v>
      </c>
      <c r="N897" s="152">
        <f t="shared" si="100"/>
        <v>0</v>
      </c>
      <c r="O897" s="153">
        <f t="shared" si="101"/>
        <v>0</v>
      </c>
    </row>
    <row r="898" spans="1:15" s="132" customFormat="1" ht="39.950000000000003" customHeight="1">
      <c r="A898" s="102"/>
      <c r="B898" s="105"/>
      <c r="C898" s="105"/>
      <c r="D898" s="105"/>
      <c r="E898" s="107"/>
      <c r="F898" s="111"/>
      <c r="G898" s="109"/>
      <c r="H898" s="118">
        <f t="shared" si="96"/>
        <v>0</v>
      </c>
      <c r="I898" s="119"/>
      <c r="J898" s="113">
        <f t="shared" si="97"/>
        <v>0</v>
      </c>
      <c r="K898" s="120"/>
      <c r="L898" s="113">
        <f t="shared" si="98"/>
        <v>0</v>
      </c>
      <c r="M898" s="121">
        <f t="shared" si="99"/>
        <v>0</v>
      </c>
      <c r="N898" s="152">
        <f t="shared" si="100"/>
        <v>0</v>
      </c>
      <c r="O898" s="153">
        <f t="shared" si="101"/>
        <v>0</v>
      </c>
    </row>
    <row r="899" spans="1:15" s="132" customFormat="1" ht="39.950000000000003" customHeight="1">
      <c r="A899" s="102"/>
      <c r="B899" s="105"/>
      <c r="C899" s="105"/>
      <c r="D899" s="105"/>
      <c r="E899" s="107"/>
      <c r="F899" s="111"/>
      <c r="G899" s="109"/>
      <c r="H899" s="118">
        <f t="shared" si="96"/>
        <v>0</v>
      </c>
      <c r="I899" s="119"/>
      <c r="J899" s="113">
        <f t="shared" si="97"/>
        <v>0</v>
      </c>
      <c r="K899" s="120"/>
      <c r="L899" s="113">
        <f t="shared" si="98"/>
        <v>0</v>
      </c>
      <c r="M899" s="121">
        <f t="shared" si="99"/>
        <v>0</v>
      </c>
      <c r="N899" s="152">
        <f t="shared" si="100"/>
        <v>0</v>
      </c>
      <c r="O899" s="153">
        <f t="shared" si="101"/>
        <v>0</v>
      </c>
    </row>
    <row r="900" spans="1:15" s="132" customFormat="1" ht="39.950000000000003" customHeight="1">
      <c r="A900" s="102"/>
      <c r="B900" s="105"/>
      <c r="C900" s="105"/>
      <c r="D900" s="105"/>
      <c r="E900" s="107"/>
      <c r="F900" s="111"/>
      <c r="G900" s="109"/>
      <c r="H900" s="118">
        <f t="shared" si="96"/>
        <v>0</v>
      </c>
      <c r="I900" s="119"/>
      <c r="J900" s="113">
        <f t="shared" si="97"/>
        <v>0</v>
      </c>
      <c r="K900" s="120"/>
      <c r="L900" s="113">
        <f t="shared" si="98"/>
        <v>0</v>
      </c>
      <c r="M900" s="121">
        <f t="shared" si="99"/>
        <v>0</v>
      </c>
      <c r="N900" s="152">
        <f t="shared" si="100"/>
        <v>0</v>
      </c>
      <c r="O900" s="153">
        <f t="shared" si="101"/>
        <v>0</v>
      </c>
    </row>
    <row r="901" spans="1:15" s="132" customFormat="1" ht="39.950000000000003" customHeight="1">
      <c r="A901" s="102"/>
      <c r="B901" s="105"/>
      <c r="C901" s="105"/>
      <c r="D901" s="105"/>
      <c r="E901" s="107"/>
      <c r="F901" s="111"/>
      <c r="G901" s="109"/>
      <c r="H901" s="118">
        <f t="shared" si="96"/>
        <v>0</v>
      </c>
      <c r="I901" s="119"/>
      <c r="J901" s="113">
        <f t="shared" si="97"/>
        <v>0</v>
      </c>
      <c r="K901" s="120"/>
      <c r="L901" s="113">
        <f t="shared" si="98"/>
        <v>0</v>
      </c>
      <c r="M901" s="121">
        <f t="shared" si="99"/>
        <v>0</v>
      </c>
      <c r="N901" s="152">
        <f t="shared" si="100"/>
        <v>0</v>
      </c>
      <c r="O901" s="153">
        <f t="shared" si="101"/>
        <v>0</v>
      </c>
    </row>
    <row r="902" spans="1:15" s="132" customFormat="1" ht="39.950000000000003" customHeight="1">
      <c r="A902" s="102"/>
      <c r="B902" s="105"/>
      <c r="C902" s="105"/>
      <c r="D902" s="105"/>
      <c r="E902" s="107"/>
      <c r="F902" s="111"/>
      <c r="G902" s="109"/>
      <c r="H902" s="118">
        <f t="shared" ref="H902:H965" si="102">ROUNDDOWN(F902*G902,0)</f>
        <v>0</v>
      </c>
      <c r="I902" s="119"/>
      <c r="J902" s="113">
        <f t="shared" ref="J902:J965" si="103">ROUNDDOWN(G902*I902,0)</f>
        <v>0</v>
      </c>
      <c r="K902" s="120"/>
      <c r="L902" s="113">
        <f t="shared" ref="L902:L965" si="104">ROUNDDOWN(G902*K902,0)</f>
        <v>0</v>
      </c>
      <c r="M902" s="121">
        <f t="shared" ref="M902:M965" si="105">I902+K902</f>
        <v>0</v>
      </c>
      <c r="N902" s="152">
        <f t="shared" ref="N902:N965" si="106">SUM(J902)+L902</f>
        <v>0</v>
      </c>
      <c r="O902" s="153">
        <f t="shared" ref="O902:O965" si="107">SUM(H902)-N902</f>
        <v>0</v>
      </c>
    </row>
    <row r="903" spans="1:15" s="132" customFormat="1" ht="39.950000000000003" customHeight="1">
      <c r="A903" s="102"/>
      <c r="B903" s="105"/>
      <c r="C903" s="105"/>
      <c r="D903" s="105"/>
      <c r="E903" s="107"/>
      <c r="F903" s="111"/>
      <c r="G903" s="109"/>
      <c r="H903" s="118">
        <f t="shared" si="102"/>
        <v>0</v>
      </c>
      <c r="I903" s="119"/>
      <c r="J903" s="113">
        <f t="shared" si="103"/>
        <v>0</v>
      </c>
      <c r="K903" s="120"/>
      <c r="L903" s="113">
        <f t="shared" si="104"/>
        <v>0</v>
      </c>
      <c r="M903" s="121">
        <f t="shared" si="105"/>
        <v>0</v>
      </c>
      <c r="N903" s="152">
        <f t="shared" si="106"/>
        <v>0</v>
      </c>
      <c r="O903" s="153">
        <f t="shared" si="107"/>
        <v>0</v>
      </c>
    </row>
    <row r="904" spans="1:15" s="132" customFormat="1" ht="39.950000000000003" customHeight="1">
      <c r="A904" s="102"/>
      <c r="B904" s="105"/>
      <c r="C904" s="105"/>
      <c r="D904" s="105"/>
      <c r="E904" s="107"/>
      <c r="F904" s="111"/>
      <c r="G904" s="109"/>
      <c r="H904" s="118">
        <f t="shared" si="102"/>
        <v>0</v>
      </c>
      <c r="I904" s="119"/>
      <c r="J904" s="113">
        <f t="shared" si="103"/>
        <v>0</v>
      </c>
      <c r="K904" s="120"/>
      <c r="L904" s="113">
        <f t="shared" si="104"/>
        <v>0</v>
      </c>
      <c r="M904" s="121">
        <f t="shared" si="105"/>
        <v>0</v>
      </c>
      <c r="N904" s="152">
        <f t="shared" si="106"/>
        <v>0</v>
      </c>
      <c r="O904" s="153">
        <f t="shared" si="107"/>
        <v>0</v>
      </c>
    </row>
    <row r="905" spans="1:15" s="132" customFormat="1" ht="39.950000000000003" customHeight="1">
      <c r="A905" s="102"/>
      <c r="B905" s="105"/>
      <c r="C905" s="105"/>
      <c r="D905" s="105"/>
      <c r="E905" s="107"/>
      <c r="F905" s="111"/>
      <c r="G905" s="109"/>
      <c r="H905" s="118">
        <f t="shared" si="102"/>
        <v>0</v>
      </c>
      <c r="I905" s="119"/>
      <c r="J905" s="113">
        <f t="shared" si="103"/>
        <v>0</v>
      </c>
      <c r="K905" s="120"/>
      <c r="L905" s="113">
        <f t="shared" si="104"/>
        <v>0</v>
      </c>
      <c r="M905" s="121">
        <f t="shared" si="105"/>
        <v>0</v>
      </c>
      <c r="N905" s="152">
        <f t="shared" si="106"/>
        <v>0</v>
      </c>
      <c r="O905" s="153">
        <f t="shared" si="107"/>
        <v>0</v>
      </c>
    </row>
    <row r="906" spans="1:15" s="132" customFormat="1" ht="39.950000000000003" customHeight="1">
      <c r="A906" s="102"/>
      <c r="B906" s="105"/>
      <c r="C906" s="105"/>
      <c r="D906" s="105"/>
      <c r="E906" s="107"/>
      <c r="F906" s="111"/>
      <c r="G906" s="109"/>
      <c r="H906" s="118">
        <f t="shared" si="102"/>
        <v>0</v>
      </c>
      <c r="I906" s="119"/>
      <c r="J906" s="113">
        <f t="shared" si="103"/>
        <v>0</v>
      </c>
      <c r="K906" s="120"/>
      <c r="L906" s="113">
        <f t="shared" si="104"/>
        <v>0</v>
      </c>
      <c r="M906" s="121">
        <f t="shared" si="105"/>
        <v>0</v>
      </c>
      <c r="N906" s="152">
        <f t="shared" si="106"/>
        <v>0</v>
      </c>
      <c r="O906" s="153">
        <f t="shared" si="107"/>
        <v>0</v>
      </c>
    </row>
    <row r="907" spans="1:15" s="132" customFormat="1" ht="39.950000000000003" customHeight="1">
      <c r="A907" s="102"/>
      <c r="B907" s="105"/>
      <c r="C907" s="105"/>
      <c r="D907" s="105"/>
      <c r="E907" s="107"/>
      <c r="F907" s="111"/>
      <c r="G907" s="109"/>
      <c r="H907" s="118">
        <f t="shared" si="102"/>
        <v>0</v>
      </c>
      <c r="I907" s="119"/>
      <c r="J907" s="113">
        <f t="shared" si="103"/>
        <v>0</v>
      </c>
      <c r="K907" s="120"/>
      <c r="L907" s="113">
        <f t="shared" si="104"/>
        <v>0</v>
      </c>
      <c r="M907" s="121">
        <f t="shared" si="105"/>
        <v>0</v>
      </c>
      <c r="N907" s="152">
        <f t="shared" si="106"/>
        <v>0</v>
      </c>
      <c r="O907" s="153">
        <f t="shared" si="107"/>
        <v>0</v>
      </c>
    </row>
    <row r="908" spans="1:15" s="132" customFormat="1" ht="39.950000000000003" customHeight="1">
      <c r="A908" s="102"/>
      <c r="B908" s="105"/>
      <c r="C908" s="105"/>
      <c r="D908" s="105"/>
      <c r="E908" s="107"/>
      <c r="F908" s="111"/>
      <c r="G908" s="109"/>
      <c r="H908" s="118">
        <f t="shared" si="102"/>
        <v>0</v>
      </c>
      <c r="I908" s="119"/>
      <c r="J908" s="113">
        <f t="shared" si="103"/>
        <v>0</v>
      </c>
      <c r="K908" s="120"/>
      <c r="L908" s="113">
        <f t="shared" si="104"/>
        <v>0</v>
      </c>
      <c r="M908" s="121">
        <f t="shared" si="105"/>
        <v>0</v>
      </c>
      <c r="N908" s="152">
        <f t="shared" si="106"/>
        <v>0</v>
      </c>
      <c r="O908" s="153">
        <f t="shared" si="107"/>
        <v>0</v>
      </c>
    </row>
    <row r="909" spans="1:15" s="132" customFormat="1" ht="39.950000000000003" customHeight="1">
      <c r="A909" s="102"/>
      <c r="B909" s="105"/>
      <c r="C909" s="105"/>
      <c r="D909" s="105"/>
      <c r="E909" s="107"/>
      <c r="F909" s="111"/>
      <c r="G909" s="109"/>
      <c r="H909" s="118">
        <f t="shared" si="102"/>
        <v>0</v>
      </c>
      <c r="I909" s="119"/>
      <c r="J909" s="113">
        <f t="shared" si="103"/>
        <v>0</v>
      </c>
      <c r="K909" s="120"/>
      <c r="L909" s="113">
        <f t="shared" si="104"/>
        <v>0</v>
      </c>
      <c r="M909" s="121">
        <f t="shared" si="105"/>
        <v>0</v>
      </c>
      <c r="N909" s="152">
        <f t="shared" si="106"/>
        <v>0</v>
      </c>
      <c r="O909" s="153">
        <f t="shared" si="107"/>
        <v>0</v>
      </c>
    </row>
    <row r="910" spans="1:15" s="132" customFormat="1" ht="39.950000000000003" customHeight="1">
      <c r="A910" s="102"/>
      <c r="B910" s="105"/>
      <c r="C910" s="105"/>
      <c r="D910" s="105"/>
      <c r="E910" s="107"/>
      <c r="F910" s="111"/>
      <c r="G910" s="109"/>
      <c r="H910" s="118">
        <f t="shared" si="102"/>
        <v>0</v>
      </c>
      <c r="I910" s="119"/>
      <c r="J910" s="113">
        <f t="shared" si="103"/>
        <v>0</v>
      </c>
      <c r="K910" s="120"/>
      <c r="L910" s="113">
        <f t="shared" si="104"/>
        <v>0</v>
      </c>
      <c r="M910" s="121">
        <f t="shared" si="105"/>
        <v>0</v>
      </c>
      <c r="N910" s="152">
        <f t="shared" si="106"/>
        <v>0</v>
      </c>
      <c r="O910" s="153">
        <f t="shared" si="107"/>
        <v>0</v>
      </c>
    </row>
    <row r="911" spans="1:15" s="132" customFormat="1" ht="39.75" customHeight="1">
      <c r="A911" s="102"/>
      <c r="B911" s="105"/>
      <c r="C911" s="105"/>
      <c r="D911" s="105"/>
      <c r="E911" s="107"/>
      <c r="F911" s="111"/>
      <c r="G911" s="109"/>
      <c r="H911" s="118">
        <f t="shared" si="102"/>
        <v>0</v>
      </c>
      <c r="I911" s="119"/>
      <c r="J911" s="113">
        <f t="shared" si="103"/>
        <v>0</v>
      </c>
      <c r="K911" s="120"/>
      <c r="L911" s="113">
        <f t="shared" si="104"/>
        <v>0</v>
      </c>
      <c r="M911" s="121">
        <f t="shared" si="105"/>
        <v>0</v>
      </c>
      <c r="N911" s="152">
        <f t="shared" si="106"/>
        <v>0</v>
      </c>
      <c r="O911" s="153">
        <f t="shared" si="107"/>
        <v>0</v>
      </c>
    </row>
    <row r="912" spans="1:15" s="132" customFormat="1" ht="39.950000000000003" customHeight="1">
      <c r="A912" s="102"/>
      <c r="B912" s="105"/>
      <c r="C912" s="105"/>
      <c r="D912" s="105"/>
      <c r="E912" s="107"/>
      <c r="F912" s="111"/>
      <c r="G912" s="109"/>
      <c r="H912" s="118">
        <f t="shared" si="102"/>
        <v>0</v>
      </c>
      <c r="I912" s="119"/>
      <c r="J912" s="113">
        <f t="shared" si="103"/>
        <v>0</v>
      </c>
      <c r="K912" s="120"/>
      <c r="L912" s="113">
        <f t="shared" si="104"/>
        <v>0</v>
      </c>
      <c r="M912" s="121">
        <f t="shared" si="105"/>
        <v>0</v>
      </c>
      <c r="N912" s="152">
        <f t="shared" si="106"/>
        <v>0</v>
      </c>
      <c r="O912" s="153">
        <f t="shared" si="107"/>
        <v>0</v>
      </c>
    </row>
    <row r="913" spans="1:15" s="132" customFormat="1" ht="39.950000000000003" customHeight="1">
      <c r="A913" s="102"/>
      <c r="B913" s="105"/>
      <c r="C913" s="105"/>
      <c r="D913" s="105"/>
      <c r="E913" s="107"/>
      <c r="F913" s="111"/>
      <c r="G913" s="109"/>
      <c r="H913" s="118">
        <f t="shared" si="102"/>
        <v>0</v>
      </c>
      <c r="I913" s="119"/>
      <c r="J913" s="113">
        <f t="shared" si="103"/>
        <v>0</v>
      </c>
      <c r="K913" s="120"/>
      <c r="L913" s="113">
        <f t="shared" si="104"/>
        <v>0</v>
      </c>
      <c r="M913" s="121">
        <f t="shared" si="105"/>
        <v>0</v>
      </c>
      <c r="N913" s="152">
        <f t="shared" si="106"/>
        <v>0</v>
      </c>
      <c r="O913" s="153">
        <f t="shared" si="107"/>
        <v>0</v>
      </c>
    </row>
    <row r="914" spans="1:15" s="132" customFormat="1" ht="39.950000000000003" customHeight="1">
      <c r="A914" s="102"/>
      <c r="B914" s="105"/>
      <c r="C914" s="105"/>
      <c r="D914" s="105"/>
      <c r="E914" s="107"/>
      <c r="F914" s="111"/>
      <c r="G914" s="109"/>
      <c r="H914" s="118">
        <f t="shared" si="102"/>
        <v>0</v>
      </c>
      <c r="I914" s="119"/>
      <c r="J914" s="113">
        <f t="shared" si="103"/>
        <v>0</v>
      </c>
      <c r="K914" s="120"/>
      <c r="L914" s="113">
        <f t="shared" si="104"/>
        <v>0</v>
      </c>
      <c r="M914" s="121">
        <f t="shared" si="105"/>
        <v>0</v>
      </c>
      <c r="N914" s="152">
        <f t="shared" si="106"/>
        <v>0</v>
      </c>
      <c r="O914" s="153">
        <f t="shared" si="107"/>
        <v>0</v>
      </c>
    </row>
    <row r="915" spans="1:15" s="132" customFormat="1" ht="39.950000000000003" customHeight="1">
      <c r="A915" s="102"/>
      <c r="B915" s="105"/>
      <c r="C915" s="105"/>
      <c r="D915" s="105"/>
      <c r="E915" s="107"/>
      <c r="F915" s="111"/>
      <c r="G915" s="109"/>
      <c r="H915" s="118">
        <f t="shared" si="102"/>
        <v>0</v>
      </c>
      <c r="I915" s="119"/>
      <c r="J915" s="113">
        <f t="shared" si="103"/>
        <v>0</v>
      </c>
      <c r="K915" s="120"/>
      <c r="L915" s="113">
        <f t="shared" si="104"/>
        <v>0</v>
      </c>
      <c r="M915" s="121">
        <f t="shared" si="105"/>
        <v>0</v>
      </c>
      <c r="N915" s="152">
        <f t="shared" si="106"/>
        <v>0</v>
      </c>
      <c r="O915" s="153">
        <f t="shared" si="107"/>
        <v>0</v>
      </c>
    </row>
    <row r="916" spans="1:15" s="132" customFormat="1" ht="39.950000000000003" customHeight="1">
      <c r="A916" s="102"/>
      <c r="B916" s="105"/>
      <c r="C916" s="105"/>
      <c r="D916" s="105"/>
      <c r="E916" s="107"/>
      <c r="F916" s="111"/>
      <c r="G916" s="109"/>
      <c r="H916" s="118">
        <f t="shared" si="102"/>
        <v>0</v>
      </c>
      <c r="I916" s="119"/>
      <c r="J916" s="113">
        <f t="shared" si="103"/>
        <v>0</v>
      </c>
      <c r="K916" s="120"/>
      <c r="L916" s="113">
        <f t="shared" si="104"/>
        <v>0</v>
      </c>
      <c r="M916" s="121">
        <f t="shared" si="105"/>
        <v>0</v>
      </c>
      <c r="N916" s="152">
        <f t="shared" si="106"/>
        <v>0</v>
      </c>
      <c r="O916" s="153">
        <f t="shared" si="107"/>
        <v>0</v>
      </c>
    </row>
    <row r="917" spans="1:15" s="132" customFormat="1" ht="39.950000000000003" customHeight="1">
      <c r="A917" s="102"/>
      <c r="B917" s="105"/>
      <c r="C917" s="105"/>
      <c r="D917" s="105"/>
      <c r="E917" s="107"/>
      <c r="F917" s="111"/>
      <c r="G917" s="109"/>
      <c r="H917" s="118">
        <f t="shared" si="102"/>
        <v>0</v>
      </c>
      <c r="I917" s="119"/>
      <c r="J917" s="113">
        <f t="shared" si="103"/>
        <v>0</v>
      </c>
      <c r="K917" s="120"/>
      <c r="L917" s="113">
        <f t="shared" si="104"/>
        <v>0</v>
      </c>
      <c r="M917" s="121">
        <f t="shared" si="105"/>
        <v>0</v>
      </c>
      <c r="N917" s="152">
        <f t="shared" si="106"/>
        <v>0</v>
      </c>
      <c r="O917" s="153">
        <f t="shared" si="107"/>
        <v>0</v>
      </c>
    </row>
    <row r="918" spans="1:15" s="132" customFormat="1" ht="39.950000000000003" customHeight="1">
      <c r="A918" s="102"/>
      <c r="B918" s="105"/>
      <c r="C918" s="105"/>
      <c r="D918" s="105"/>
      <c r="E918" s="107"/>
      <c r="F918" s="111"/>
      <c r="G918" s="109"/>
      <c r="H918" s="118">
        <f t="shared" si="102"/>
        <v>0</v>
      </c>
      <c r="I918" s="119"/>
      <c r="J918" s="113">
        <f t="shared" si="103"/>
        <v>0</v>
      </c>
      <c r="K918" s="120"/>
      <c r="L918" s="113">
        <f t="shared" si="104"/>
        <v>0</v>
      </c>
      <c r="M918" s="121">
        <f t="shared" si="105"/>
        <v>0</v>
      </c>
      <c r="N918" s="152">
        <f t="shared" si="106"/>
        <v>0</v>
      </c>
      <c r="O918" s="153">
        <f t="shared" si="107"/>
        <v>0</v>
      </c>
    </row>
    <row r="919" spans="1:15" s="132" customFormat="1" ht="39.950000000000003" customHeight="1">
      <c r="A919" s="102"/>
      <c r="B919" s="105"/>
      <c r="C919" s="105"/>
      <c r="D919" s="105"/>
      <c r="E919" s="107"/>
      <c r="F919" s="111"/>
      <c r="G919" s="109"/>
      <c r="H919" s="118">
        <f t="shared" si="102"/>
        <v>0</v>
      </c>
      <c r="I919" s="119"/>
      <c r="J919" s="113">
        <f t="shared" si="103"/>
        <v>0</v>
      </c>
      <c r="K919" s="120"/>
      <c r="L919" s="113">
        <f t="shared" si="104"/>
        <v>0</v>
      </c>
      <c r="M919" s="121">
        <f t="shared" si="105"/>
        <v>0</v>
      </c>
      <c r="N919" s="152">
        <f t="shared" si="106"/>
        <v>0</v>
      </c>
      <c r="O919" s="153">
        <f t="shared" si="107"/>
        <v>0</v>
      </c>
    </row>
    <row r="920" spans="1:15" s="132" customFormat="1" ht="39.950000000000003" customHeight="1">
      <c r="A920" s="102"/>
      <c r="B920" s="105"/>
      <c r="C920" s="105"/>
      <c r="D920" s="105"/>
      <c r="E920" s="107"/>
      <c r="F920" s="111"/>
      <c r="G920" s="109"/>
      <c r="H920" s="118">
        <f t="shared" si="102"/>
        <v>0</v>
      </c>
      <c r="I920" s="119"/>
      <c r="J920" s="113">
        <f t="shared" si="103"/>
        <v>0</v>
      </c>
      <c r="K920" s="120"/>
      <c r="L920" s="113">
        <f t="shared" si="104"/>
        <v>0</v>
      </c>
      <c r="M920" s="121">
        <f t="shared" si="105"/>
        <v>0</v>
      </c>
      <c r="N920" s="152">
        <f t="shared" si="106"/>
        <v>0</v>
      </c>
      <c r="O920" s="153">
        <f t="shared" si="107"/>
        <v>0</v>
      </c>
    </row>
    <row r="921" spans="1:15" s="132" customFormat="1" ht="39.950000000000003" customHeight="1">
      <c r="A921" s="102"/>
      <c r="B921" s="105"/>
      <c r="C921" s="105"/>
      <c r="D921" s="105"/>
      <c r="E921" s="107"/>
      <c r="F921" s="111"/>
      <c r="G921" s="109"/>
      <c r="H921" s="118">
        <f t="shared" si="102"/>
        <v>0</v>
      </c>
      <c r="I921" s="119"/>
      <c r="J921" s="113">
        <f t="shared" si="103"/>
        <v>0</v>
      </c>
      <c r="K921" s="120"/>
      <c r="L921" s="113">
        <f t="shared" si="104"/>
        <v>0</v>
      </c>
      <c r="M921" s="121">
        <f t="shared" si="105"/>
        <v>0</v>
      </c>
      <c r="N921" s="152">
        <f t="shared" si="106"/>
        <v>0</v>
      </c>
      <c r="O921" s="153">
        <f t="shared" si="107"/>
        <v>0</v>
      </c>
    </row>
    <row r="922" spans="1:15" s="132" customFormat="1" ht="39.950000000000003" customHeight="1">
      <c r="A922" s="102"/>
      <c r="B922" s="105"/>
      <c r="C922" s="105"/>
      <c r="D922" s="105"/>
      <c r="E922" s="107"/>
      <c r="F922" s="111"/>
      <c r="G922" s="109"/>
      <c r="H922" s="118">
        <f t="shared" si="102"/>
        <v>0</v>
      </c>
      <c r="I922" s="119"/>
      <c r="J922" s="113">
        <f t="shared" si="103"/>
        <v>0</v>
      </c>
      <c r="K922" s="120"/>
      <c r="L922" s="113">
        <f t="shared" si="104"/>
        <v>0</v>
      </c>
      <c r="M922" s="121">
        <f t="shared" si="105"/>
        <v>0</v>
      </c>
      <c r="N922" s="152">
        <f t="shared" si="106"/>
        <v>0</v>
      </c>
      <c r="O922" s="153">
        <f t="shared" si="107"/>
        <v>0</v>
      </c>
    </row>
    <row r="923" spans="1:15" s="132" customFormat="1" ht="39.950000000000003" customHeight="1">
      <c r="A923" s="102"/>
      <c r="B923" s="105"/>
      <c r="C923" s="105"/>
      <c r="D923" s="105"/>
      <c r="E923" s="107"/>
      <c r="F923" s="111"/>
      <c r="G923" s="109"/>
      <c r="H923" s="118">
        <f t="shared" si="102"/>
        <v>0</v>
      </c>
      <c r="I923" s="119"/>
      <c r="J923" s="113">
        <f t="shared" si="103"/>
        <v>0</v>
      </c>
      <c r="K923" s="120"/>
      <c r="L923" s="113">
        <f t="shared" si="104"/>
        <v>0</v>
      </c>
      <c r="M923" s="121">
        <f t="shared" si="105"/>
        <v>0</v>
      </c>
      <c r="N923" s="152">
        <f t="shared" si="106"/>
        <v>0</v>
      </c>
      <c r="O923" s="153">
        <f t="shared" si="107"/>
        <v>0</v>
      </c>
    </row>
    <row r="924" spans="1:15" s="132" customFormat="1" ht="39.950000000000003" customHeight="1">
      <c r="A924" s="102"/>
      <c r="B924" s="105"/>
      <c r="C924" s="105"/>
      <c r="D924" s="105"/>
      <c r="E924" s="107"/>
      <c r="F924" s="111"/>
      <c r="G924" s="109"/>
      <c r="H924" s="118">
        <f t="shared" si="102"/>
        <v>0</v>
      </c>
      <c r="I924" s="119"/>
      <c r="J924" s="113">
        <f t="shared" si="103"/>
        <v>0</v>
      </c>
      <c r="K924" s="120"/>
      <c r="L924" s="113">
        <f t="shared" si="104"/>
        <v>0</v>
      </c>
      <c r="M924" s="121">
        <f t="shared" si="105"/>
        <v>0</v>
      </c>
      <c r="N924" s="152">
        <f t="shared" si="106"/>
        <v>0</v>
      </c>
      <c r="O924" s="153">
        <f t="shared" si="107"/>
        <v>0</v>
      </c>
    </row>
    <row r="925" spans="1:15" s="132" customFormat="1" ht="39.950000000000003" customHeight="1">
      <c r="A925" s="102"/>
      <c r="B925" s="105"/>
      <c r="C925" s="105"/>
      <c r="D925" s="105"/>
      <c r="E925" s="107"/>
      <c r="F925" s="111"/>
      <c r="G925" s="109"/>
      <c r="H925" s="118">
        <f t="shared" si="102"/>
        <v>0</v>
      </c>
      <c r="I925" s="119"/>
      <c r="J925" s="113">
        <f t="shared" si="103"/>
        <v>0</v>
      </c>
      <c r="K925" s="120"/>
      <c r="L925" s="113">
        <f t="shared" si="104"/>
        <v>0</v>
      </c>
      <c r="M925" s="121">
        <f t="shared" si="105"/>
        <v>0</v>
      </c>
      <c r="N925" s="152">
        <f t="shared" si="106"/>
        <v>0</v>
      </c>
      <c r="O925" s="153">
        <f t="shared" si="107"/>
        <v>0</v>
      </c>
    </row>
    <row r="926" spans="1:15" s="132" customFormat="1" ht="39.950000000000003" customHeight="1">
      <c r="A926" s="102"/>
      <c r="B926" s="105"/>
      <c r="C926" s="105"/>
      <c r="D926" s="105"/>
      <c r="E926" s="107"/>
      <c r="F926" s="111"/>
      <c r="G926" s="109"/>
      <c r="H926" s="118">
        <f t="shared" si="102"/>
        <v>0</v>
      </c>
      <c r="I926" s="119"/>
      <c r="J926" s="113">
        <f t="shared" si="103"/>
        <v>0</v>
      </c>
      <c r="K926" s="120"/>
      <c r="L926" s="113">
        <f t="shared" si="104"/>
        <v>0</v>
      </c>
      <c r="M926" s="121">
        <f t="shared" si="105"/>
        <v>0</v>
      </c>
      <c r="N926" s="152">
        <f t="shared" si="106"/>
        <v>0</v>
      </c>
      <c r="O926" s="153">
        <f t="shared" si="107"/>
        <v>0</v>
      </c>
    </row>
    <row r="927" spans="1:15" s="132" customFormat="1" ht="39.950000000000003" customHeight="1">
      <c r="A927" s="102"/>
      <c r="B927" s="105"/>
      <c r="C927" s="105"/>
      <c r="D927" s="105"/>
      <c r="E927" s="107"/>
      <c r="F927" s="111"/>
      <c r="G927" s="109"/>
      <c r="H927" s="118">
        <f t="shared" si="102"/>
        <v>0</v>
      </c>
      <c r="I927" s="119"/>
      <c r="J927" s="113">
        <f t="shared" si="103"/>
        <v>0</v>
      </c>
      <c r="K927" s="120"/>
      <c r="L927" s="113">
        <f t="shared" si="104"/>
        <v>0</v>
      </c>
      <c r="M927" s="121">
        <f t="shared" si="105"/>
        <v>0</v>
      </c>
      <c r="N927" s="152">
        <f t="shared" si="106"/>
        <v>0</v>
      </c>
      <c r="O927" s="153">
        <f t="shared" si="107"/>
        <v>0</v>
      </c>
    </row>
    <row r="928" spans="1:15" s="132" customFormat="1" ht="39.950000000000003" customHeight="1">
      <c r="A928" s="102"/>
      <c r="B928" s="105"/>
      <c r="C928" s="105"/>
      <c r="D928" s="105"/>
      <c r="E928" s="107"/>
      <c r="F928" s="111"/>
      <c r="G928" s="109"/>
      <c r="H928" s="118">
        <f t="shared" si="102"/>
        <v>0</v>
      </c>
      <c r="I928" s="119"/>
      <c r="J928" s="113">
        <f t="shared" si="103"/>
        <v>0</v>
      </c>
      <c r="K928" s="120"/>
      <c r="L928" s="113">
        <f t="shared" si="104"/>
        <v>0</v>
      </c>
      <c r="M928" s="121">
        <f t="shared" si="105"/>
        <v>0</v>
      </c>
      <c r="N928" s="152">
        <f t="shared" si="106"/>
        <v>0</v>
      </c>
      <c r="O928" s="153">
        <f t="shared" si="107"/>
        <v>0</v>
      </c>
    </row>
    <row r="929" spans="1:15" s="132" customFormat="1" ht="39.950000000000003" customHeight="1">
      <c r="A929" s="102"/>
      <c r="B929" s="105"/>
      <c r="C929" s="105"/>
      <c r="D929" s="105"/>
      <c r="E929" s="107"/>
      <c r="F929" s="111"/>
      <c r="G929" s="109"/>
      <c r="H929" s="118">
        <f t="shared" si="102"/>
        <v>0</v>
      </c>
      <c r="I929" s="119"/>
      <c r="J929" s="113">
        <f t="shared" si="103"/>
        <v>0</v>
      </c>
      <c r="K929" s="120"/>
      <c r="L929" s="113">
        <f t="shared" si="104"/>
        <v>0</v>
      </c>
      <c r="M929" s="121">
        <f t="shared" si="105"/>
        <v>0</v>
      </c>
      <c r="N929" s="152">
        <f t="shared" si="106"/>
        <v>0</v>
      </c>
      <c r="O929" s="153">
        <f t="shared" si="107"/>
        <v>0</v>
      </c>
    </row>
    <row r="930" spans="1:15" s="132" customFormat="1" ht="39.950000000000003" customHeight="1">
      <c r="A930" s="102"/>
      <c r="B930" s="105"/>
      <c r="C930" s="105"/>
      <c r="D930" s="105"/>
      <c r="E930" s="107"/>
      <c r="F930" s="111"/>
      <c r="G930" s="109"/>
      <c r="H930" s="118">
        <f t="shared" si="102"/>
        <v>0</v>
      </c>
      <c r="I930" s="119"/>
      <c r="J930" s="113">
        <f t="shared" si="103"/>
        <v>0</v>
      </c>
      <c r="K930" s="120"/>
      <c r="L930" s="113">
        <f t="shared" si="104"/>
        <v>0</v>
      </c>
      <c r="M930" s="121">
        <f t="shared" si="105"/>
        <v>0</v>
      </c>
      <c r="N930" s="152">
        <f t="shared" si="106"/>
        <v>0</v>
      </c>
      <c r="O930" s="153">
        <f t="shared" si="107"/>
        <v>0</v>
      </c>
    </row>
    <row r="931" spans="1:15" s="132" customFormat="1" ht="39.950000000000003" customHeight="1">
      <c r="A931" s="102"/>
      <c r="B931" s="105"/>
      <c r="C931" s="105"/>
      <c r="D931" s="105"/>
      <c r="E931" s="107"/>
      <c r="F931" s="111"/>
      <c r="G931" s="109"/>
      <c r="H931" s="118">
        <f t="shared" si="102"/>
        <v>0</v>
      </c>
      <c r="I931" s="119"/>
      <c r="J931" s="113">
        <f t="shared" si="103"/>
        <v>0</v>
      </c>
      <c r="K931" s="120"/>
      <c r="L931" s="113">
        <f t="shared" si="104"/>
        <v>0</v>
      </c>
      <c r="M931" s="121">
        <f t="shared" si="105"/>
        <v>0</v>
      </c>
      <c r="N931" s="152">
        <f t="shared" si="106"/>
        <v>0</v>
      </c>
      <c r="O931" s="153">
        <f t="shared" si="107"/>
        <v>0</v>
      </c>
    </row>
    <row r="932" spans="1:15" s="132" customFormat="1" ht="39.950000000000003" customHeight="1">
      <c r="A932" s="102"/>
      <c r="B932" s="105"/>
      <c r="C932" s="105"/>
      <c r="D932" s="105"/>
      <c r="E932" s="107"/>
      <c r="F932" s="111"/>
      <c r="G932" s="109"/>
      <c r="H932" s="118">
        <f t="shared" si="102"/>
        <v>0</v>
      </c>
      <c r="I932" s="119"/>
      <c r="J932" s="113">
        <f t="shared" si="103"/>
        <v>0</v>
      </c>
      <c r="K932" s="120"/>
      <c r="L932" s="113">
        <f t="shared" si="104"/>
        <v>0</v>
      </c>
      <c r="M932" s="121">
        <f t="shared" si="105"/>
        <v>0</v>
      </c>
      <c r="N932" s="152">
        <f t="shared" si="106"/>
        <v>0</v>
      </c>
      <c r="O932" s="153">
        <f t="shared" si="107"/>
        <v>0</v>
      </c>
    </row>
    <row r="933" spans="1:15" s="132" customFormat="1" ht="39.950000000000003" customHeight="1">
      <c r="A933" s="102"/>
      <c r="B933" s="105"/>
      <c r="C933" s="105"/>
      <c r="D933" s="105"/>
      <c r="E933" s="107"/>
      <c r="F933" s="111"/>
      <c r="G933" s="109"/>
      <c r="H933" s="118">
        <f t="shared" si="102"/>
        <v>0</v>
      </c>
      <c r="I933" s="119"/>
      <c r="J933" s="113">
        <f t="shared" si="103"/>
        <v>0</v>
      </c>
      <c r="K933" s="120"/>
      <c r="L933" s="113">
        <f t="shared" si="104"/>
        <v>0</v>
      </c>
      <c r="M933" s="121">
        <f t="shared" si="105"/>
        <v>0</v>
      </c>
      <c r="N933" s="152">
        <f t="shared" si="106"/>
        <v>0</v>
      </c>
      <c r="O933" s="153">
        <f t="shared" si="107"/>
        <v>0</v>
      </c>
    </row>
    <row r="934" spans="1:15" s="132" customFormat="1" ht="39.950000000000003" customHeight="1">
      <c r="A934" s="102"/>
      <c r="B934" s="105"/>
      <c r="C934" s="105"/>
      <c r="D934" s="105"/>
      <c r="E934" s="107"/>
      <c r="F934" s="111"/>
      <c r="G934" s="109"/>
      <c r="H934" s="118">
        <f t="shared" si="102"/>
        <v>0</v>
      </c>
      <c r="I934" s="119"/>
      <c r="J934" s="113">
        <f t="shared" si="103"/>
        <v>0</v>
      </c>
      <c r="K934" s="120"/>
      <c r="L934" s="113">
        <f t="shared" si="104"/>
        <v>0</v>
      </c>
      <c r="M934" s="121">
        <f t="shared" si="105"/>
        <v>0</v>
      </c>
      <c r="N934" s="152">
        <f t="shared" si="106"/>
        <v>0</v>
      </c>
      <c r="O934" s="153">
        <f t="shared" si="107"/>
        <v>0</v>
      </c>
    </row>
    <row r="935" spans="1:15" s="132" customFormat="1" ht="39.950000000000003" customHeight="1">
      <c r="A935" s="102"/>
      <c r="B935" s="105"/>
      <c r="C935" s="105"/>
      <c r="D935" s="105"/>
      <c r="E935" s="107"/>
      <c r="F935" s="111"/>
      <c r="G935" s="109"/>
      <c r="H935" s="118">
        <f t="shared" si="102"/>
        <v>0</v>
      </c>
      <c r="I935" s="119"/>
      <c r="J935" s="113">
        <f t="shared" si="103"/>
        <v>0</v>
      </c>
      <c r="K935" s="120"/>
      <c r="L935" s="113">
        <f t="shared" si="104"/>
        <v>0</v>
      </c>
      <c r="M935" s="121">
        <f t="shared" si="105"/>
        <v>0</v>
      </c>
      <c r="N935" s="152">
        <f t="shared" si="106"/>
        <v>0</v>
      </c>
      <c r="O935" s="153">
        <f t="shared" si="107"/>
        <v>0</v>
      </c>
    </row>
    <row r="936" spans="1:15" s="132" customFormat="1" ht="39.950000000000003" customHeight="1">
      <c r="A936" s="102"/>
      <c r="B936" s="105"/>
      <c r="C936" s="105"/>
      <c r="D936" s="105"/>
      <c r="E936" s="107"/>
      <c r="F936" s="111"/>
      <c r="G936" s="109"/>
      <c r="H936" s="118">
        <f t="shared" si="102"/>
        <v>0</v>
      </c>
      <c r="I936" s="119"/>
      <c r="J936" s="113">
        <f t="shared" si="103"/>
        <v>0</v>
      </c>
      <c r="K936" s="120"/>
      <c r="L936" s="113">
        <f t="shared" si="104"/>
        <v>0</v>
      </c>
      <c r="M936" s="121">
        <f t="shared" si="105"/>
        <v>0</v>
      </c>
      <c r="N936" s="152">
        <f t="shared" si="106"/>
        <v>0</v>
      </c>
      <c r="O936" s="153">
        <f t="shared" si="107"/>
        <v>0</v>
      </c>
    </row>
    <row r="937" spans="1:15" s="132" customFormat="1" ht="39.950000000000003" customHeight="1">
      <c r="A937" s="102"/>
      <c r="B937" s="105"/>
      <c r="C937" s="105"/>
      <c r="D937" s="105"/>
      <c r="E937" s="107"/>
      <c r="F937" s="111"/>
      <c r="G937" s="109"/>
      <c r="H937" s="118">
        <f t="shared" si="102"/>
        <v>0</v>
      </c>
      <c r="I937" s="119"/>
      <c r="J937" s="113">
        <f t="shared" si="103"/>
        <v>0</v>
      </c>
      <c r="K937" s="120"/>
      <c r="L937" s="113">
        <f t="shared" si="104"/>
        <v>0</v>
      </c>
      <c r="M937" s="121">
        <f t="shared" si="105"/>
        <v>0</v>
      </c>
      <c r="N937" s="152">
        <f t="shared" si="106"/>
        <v>0</v>
      </c>
      <c r="O937" s="153">
        <f t="shared" si="107"/>
        <v>0</v>
      </c>
    </row>
    <row r="938" spans="1:15" s="132" customFormat="1" ht="39.950000000000003" customHeight="1">
      <c r="A938" s="102"/>
      <c r="B938" s="105"/>
      <c r="C938" s="105"/>
      <c r="D938" s="105"/>
      <c r="E938" s="107"/>
      <c r="F938" s="111"/>
      <c r="G938" s="109"/>
      <c r="H938" s="118">
        <f t="shared" si="102"/>
        <v>0</v>
      </c>
      <c r="I938" s="119"/>
      <c r="J938" s="113">
        <f t="shared" si="103"/>
        <v>0</v>
      </c>
      <c r="K938" s="120"/>
      <c r="L938" s="113">
        <f t="shared" si="104"/>
        <v>0</v>
      </c>
      <c r="M938" s="121">
        <f t="shared" si="105"/>
        <v>0</v>
      </c>
      <c r="N938" s="152">
        <f t="shared" si="106"/>
        <v>0</v>
      </c>
      <c r="O938" s="153">
        <f t="shared" si="107"/>
        <v>0</v>
      </c>
    </row>
    <row r="939" spans="1:15" s="132" customFormat="1" ht="39.950000000000003" customHeight="1">
      <c r="A939" s="102"/>
      <c r="B939" s="105"/>
      <c r="C939" s="105"/>
      <c r="D939" s="105"/>
      <c r="E939" s="107"/>
      <c r="F939" s="111"/>
      <c r="G939" s="109"/>
      <c r="H939" s="118">
        <f t="shared" si="102"/>
        <v>0</v>
      </c>
      <c r="I939" s="119"/>
      <c r="J939" s="113">
        <f t="shared" si="103"/>
        <v>0</v>
      </c>
      <c r="K939" s="120"/>
      <c r="L939" s="113">
        <f t="shared" si="104"/>
        <v>0</v>
      </c>
      <c r="M939" s="121">
        <f t="shared" si="105"/>
        <v>0</v>
      </c>
      <c r="N939" s="152">
        <f t="shared" si="106"/>
        <v>0</v>
      </c>
      <c r="O939" s="153">
        <f t="shared" si="107"/>
        <v>0</v>
      </c>
    </row>
    <row r="940" spans="1:15" s="132" customFormat="1" ht="39.950000000000003" customHeight="1">
      <c r="A940" s="102"/>
      <c r="B940" s="105"/>
      <c r="C940" s="105"/>
      <c r="D940" s="105"/>
      <c r="E940" s="107"/>
      <c r="F940" s="111"/>
      <c r="G940" s="109"/>
      <c r="H940" s="118">
        <f t="shared" si="102"/>
        <v>0</v>
      </c>
      <c r="I940" s="119"/>
      <c r="J940" s="113">
        <f t="shared" si="103"/>
        <v>0</v>
      </c>
      <c r="K940" s="120"/>
      <c r="L940" s="113">
        <f t="shared" si="104"/>
        <v>0</v>
      </c>
      <c r="M940" s="121">
        <f t="shared" si="105"/>
        <v>0</v>
      </c>
      <c r="N940" s="152">
        <f t="shared" si="106"/>
        <v>0</v>
      </c>
      <c r="O940" s="153">
        <f t="shared" si="107"/>
        <v>0</v>
      </c>
    </row>
    <row r="941" spans="1:15" s="132" customFormat="1" ht="39.950000000000003" customHeight="1">
      <c r="A941" s="102"/>
      <c r="B941" s="105"/>
      <c r="C941" s="105"/>
      <c r="D941" s="105"/>
      <c r="E941" s="107"/>
      <c r="F941" s="111"/>
      <c r="G941" s="109"/>
      <c r="H941" s="118">
        <f t="shared" si="102"/>
        <v>0</v>
      </c>
      <c r="I941" s="119"/>
      <c r="J941" s="113">
        <f t="shared" si="103"/>
        <v>0</v>
      </c>
      <c r="K941" s="120"/>
      <c r="L941" s="113">
        <f t="shared" si="104"/>
        <v>0</v>
      </c>
      <c r="M941" s="121">
        <f t="shared" si="105"/>
        <v>0</v>
      </c>
      <c r="N941" s="152">
        <f t="shared" si="106"/>
        <v>0</v>
      </c>
      <c r="O941" s="153">
        <f t="shared" si="107"/>
        <v>0</v>
      </c>
    </row>
    <row r="942" spans="1:15" s="132" customFormat="1" ht="39.950000000000003" customHeight="1">
      <c r="A942" s="102"/>
      <c r="B942" s="105"/>
      <c r="C942" s="105"/>
      <c r="D942" s="105"/>
      <c r="E942" s="107"/>
      <c r="F942" s="111"/>
      <c r="G942" s="109"/>
      <c r="H942" s="118">
        <f t="shared" si="102"/>
        <v>0</v>
      </c>
      <c r="I942" s="119"/>
      <c r="J942" s="113">
        <f t="shared" si="103"/>
        <v>0</v>
      </c>
      <c r="K942" s="120"/>
      <c r="L942" s="113">
        <f t="shared" si="104"/>
        <v>0</v>
      </c>
      <c r="M942" s="121">
        <f t="shared" si="105"/>
        <v>0</v>
      </c>
      <c r="N942" s="152">
        <f t="shared" si="106"/>
        <v>0</v>
      </c>
      <c r="O942" s="153">
        <f t="shared" si="107"/>
        <v>0</v>
      </c>
    </row>
    <row r="943" spans="1:15" s="132" customFormat="1" ht="39.950000000000003" customHeight="1">
      <c r="A943" s="102"/>
      <c r="B943" s="105"/>
      <c r="C943" s="105"/>
      <c r="D943" s="105"/>
      <c r="E943" s="107"/>
      <c r="F943" s="111"/>
      <c r="G943" s="109"/>
      <c r="H943" s="118">
        <f t="shared" si="102"/>
        <v>0</v>
      </c>
      <c r="I943" s="119"/>
      <c r="J943" s="113">
        <f t="shared" si="103"/>
        <v>0</v>
      </c>
      <c r="K943" s="120"/>
      <c r="L943" s="113">
        <f t="shared" si="104"/>
        <v>0</v>
      </c>
      <c r="M943" s="121">
        <f t="shared" si="105"/>
        <v>0</v>
      </c>
      <c r="N943" s="152">
        <f t="shared" si="106"/>
        <v>0</v>
      </c>
      <c r="O943" s="153">
        <f t="shared" si="107"/>
        <v>0</v>
      </c>
    </row>
    <row r="944" spans="1:15" s="132" customFormat="1" ht="39.950000000000003" customHeight="1">
      <c r="A944" s="102"/>
      <c r="B944" s="105"/>
      <c r="C944" s="105"/>
      <c r="D944" s="105"/>
      <c r="E944" s="107"/>
      <c r="F944" s="111"/>
      <c r="G944" s="109"/>
      <c r="H944" s="118">
        <f t="shared" si="102"/>
        <v>0</v>
      </c>
      <c r="I944" s="119"/>
      <c r="J944" s="113">
        <f t="shared" si="103"/>
        <v>0</v>
      </c>
      <c r="K944" s="120"/>
      <c r="L944" s="113">
        <f t="shared" si="104"/>
        <v>0</v>
      </c>
      <c r="M944" s="121">
        <f t="shared" si="105"/>
        <v>0</v>
      </c>
      <c r="N944" s="152">
        <f t="shared" si="106"/>
        <v>0</v>
      </c>
      <c r="O944" s="153">
        <f t="shared" si="107"/>
        <v>0</v>
      </c>
    </row>
    <row r="945" spans="1:15" s="132" customFormat="1" ht="39.950000000000003" customHeight="1">
      <c r="A945" s="102"/>
      <c r="B945" s="105"/>
      <c r="C945" s="105"/>
      <c r="D945" s="105"/>
      <c r="E945" s="107"/>
      <c r="F945" s="111"/>
      <c r="G945" s="109"/>
      <c r="H945" s="118">
        <f t="shared" si="102"/>
        <v>0</v>
      </c>
      <c r="I945" s="119"/>
      <c r="J945" s="113">
        <f t="shared" si="103"/>
        <v>0</v>
      </c>
      <c r="K945" s="120"/>
      <c r="L945" s="113">
        <f t="shared" si="104"/>
        <v>0</v>
      </c>
      <c r="M945" s="121">
        <f t="shared" si="105"/>
        <v>0</v>
      </c>
      <c r="N945" s="152">
        <f t="shared" si="106"/>
        <v>0</v>
      </c>
      <c r="O945" s="153">
        <f t="shared" si="107"/>
        <v>0</v>
      </c>
    </row>
    <row r="946" spans="1:15" s="132" customFormat="1" ht="39.950000000000003" customHeight="1">
      <c r="A946" s="102"/>
      <c r="B946" s="105"/>
      <c r="C946" s="105"/>
      <c r="D946" s="105"/>
      <c r="E946" s="107"/>
      <c r="F946" s="111"/>
      <c r="G946" s="109"/>
      <c r="H946" s="118">
        <f t="shared" si="102"/>
        <v>0</v>
      </c>
      <c r="I946" s="119"/>
      <c r="J946" s="113">
        <f t="shared" si="103"/>
        <v>0</v>
      </c>
      <c r="K946" s="120"/>
      <c r="L946" s="113">
        <f t="shared" si="104"/>
        <v>0</v>
      </c>
      <c r="M946" s="121">
        <f t="shared" si="105"/>
        <v>0</v>
      </c>
      <c r="N946" s="152">
        <f t="shared" si="106"/>
        <v>0</v>
      </c>
      <c r="O946" s="153">
        <f t="shared" si="107"/>
        <v>0</v>
      </c>
    </row>
    <row r="947" spans="1:15" s="132" customFormat="1" ht="39.950000000000003" customHeight="1">
      <c r="A947" s="102"/>
      <c r="B947" s="105"/>
      <c r="C947" s="105"/>
      <c r="D947" s="105"/>
      <c r="E947" s="107"/>
      <c r="F947" s="111"/>
      <c r="G947" s="109"/>
      <c r="H947" s="118">
        <f t="shared" si="102"/>
        <v>0</v>
      </c>
      <c r="I947" s="119"/>
      <c r="J947" s="113">
        <f t="shared" si="103"/>
        <v>0</v>
      </c>
      <c r="K947" s="120"/>
      <c r="L947" s="113">
        <f t="shared" si="104"/>
        <v>0</v>
      </c>
      <c r="M947" s="121">
        <f t="shared" si="105"/>
        <v>0</v>
      </c>
      <c r="N947" s="152">
        <f t="shared" si="106"/>
        <v>0</v>
      </c>
      <c r="O947" s="153">
        <f t="shared" si="107"/>
        <v>0</v>
      </c>
    </row>
    <row r="948" spans="1:15" s="132" customFormat="1" ht="39.950000000000003" customHeight="1">
      <c r="A948" s="102"/>
      <c r="B948" s="105"/>
      <c r="C948" s="105"/>
      <c r="D948" s="105"/>
      <c r="E948" s="107"/>
      <c r="F948" s="111"/>
      <c r="G948" s="109"/>
      <c r="H948" s="118">
        <f t="shared" si="102"/>
        <v>0</v>
      </c>
      <c r="I948" s="119"/>
      <c r="J948" s="113">
        <f t="shared" si="103"/>
        <v>0</v>
      </c>
      <c r="K948" s="120"/>
      <c r="L948" s="113">
        <f t="shared" si="104"/>
        <v>0</v>
      </c>
      <c r="M948" s="121">
        <f t="shared" si="105"/>
        <v>0</v>
      </c>
      <c r="N948" s="152">
        <f t="shared" si="106"/>
        <v>0</v>
      </c>
      <c r="O948" s="153">
        <f t="shared" si="107"/>
        <v>0</v>
      </c>
    </row>
    <row r="949" spans="1:15" s="132" customFormat="1" ht="39.950000000000003" customHeight="1">
      <c r="A949" s="102"/>
      <c r="B949" s="105"/>
      <c r="C949" s="105"/>
      <c r="D949" s="105"/>
      <c r="E949" s="107"/>
      <c r="F949" s="111"/>
      <c r="G949" s="109"/>
      <c r="H949" s="118">
        <f t="shared" si="102"/>
        <v>0</v>
      </c>
      <c r="I949" s="119"/>
      <c r="J949" s="113">
        <f t="shared" si="103"/>
        <v>0</v>
      </c>
      <c r="K949" s="120"/>
      <c r="L949" s="113">
        <f t="shared" si="104"/>
        <v>0</v>
      </c>
      <c r="M949" s="121">
        <f t="shared" si="105"/>
        <v>0</v>
      </c>
      <c r="N949" s="152">
        <f t="shared" si="106"/>
        <v>0</v>
      </c>
      <c r="O949" s="153">
        <f t="shared" si="107"/>
        <v>0</v>
      </c>
    </row>
    <row r="950" spans="1:15" s="132" customFormat="1" ht="39.950000000000003" customHeight="1">
      <c r="A950" s="102"/>
      <c r="B950" s="105"/>
      <c r="C950" s="105"/>
      <c r="D950" s="105"/>
      <c r="E950" s="107"/>
      <c r="F950" s="111"/>
      <c r="G950" s="109"/>
      <c r="H950" s="118">
        <f t="shared" si="102"/>
        <v>0</v>
      </c>
      <c r="I950" s="119"/>
      <c r="J950" s="113">
        <f t="shared" si="103"/>
        <v>0</v>
      </c>
      <c r="K950" s="120"/>
      <c r="L950" s="113">
        <f t="shared" si="104"/>
        <v>0</v>
      </c>
      <c r="M950" s="121">
        <f t="shared" si="105"/>
        <v>0</v>
      </c>
      <c r="N950" s="152">
        <f t="shared" si="106"/>
        <v>0</v>
      </c>
      <c r="O950" s="153">
        <f t="shared" si="107"/>
        <v>0</v>
      </c>
    </row>
    <row r="951" spans="1:15" s="132" customFormat="1" ht="39.950000000000003" customHeight="1">
      <c r="A951" s="102"/>
      <c r="B951" s="105"/>
      <c r="C951" s="105"/>
      <c r="D951" s="105"/>
      <c r="E951" s="107"/>
      <c r="F951" s="111"/>
      <c r="G951" s="109"/>
      <c r="H951" s="118">
        <f t="shared" si="102"/>
        <v>0</v>
      </c>
      <c r="I951" s="119"/>
      <c r="J951" s="113">
        <f t="shared" si="103"/>
        <v>0</v>
      </c>
      <c r="K951" s="120"/>
      <c r="L951" s="113">
        <f t="shared" si="104"/>
        <v>0</v>
      </c>
      <c r="M951" s="121">
        <f t="shared" si="105"/>
        <v>0</v>
      </c>
      <c r="N951" s="152">
        <f t="shared" si="106"/>
        <v>0</v>
      </c>
      <c r="O951" s="153">
        <f t="shared" si="107"/>
        <v>0</v>
      </c>
    </row>
    <row r="952" spans="1:15" s="132" customFormat="1" ht="39.950000000000003" customHeight="1">
      <c r="A952" s="102"/>
      <c r="B952" s="105"/>
      <c r="C952" s="105"/>
      <c r="D952" s="105"/>
      <c r="E952" s="107"/>
      <c r="F952" s="111"/>
      <c r="G952" s="109"/>
      <c r="H952" s="118">
        <f t="shared" si="102"/>
        <v>0</v>
      </c>
      <c r="I952" s="119"/>
      <c r="J952" s="113">
        <f t="shared" si="103"/>
        <v>0</v>
      </c>
      <c r="K952" s="120"/>
      <c r="L952" s="113">
        <f t="shared" si="104"/>
        <v>0</v>
      </c>
      <c r="M952" s="121">
        <f t="shared" si="105"/>
        <v>0</v>
      </c>
      <c r="N952" s="152">
        <f t="shared" si="106"/>
        <v>0</v>
      </c>
      <c r="O952" s="153">
        <f t="shared" si="107"/>
        <v>0</v>
      </c>
    </row>
    <row r="953" spans="1:15" s="132" customFormat="1" ht="39.950000000000003" customHeight="1">
      <c r="A953" s="102"/>
      <c r="B953" s="105"/>
      <c r="C953" s="105"/>
      <c r="D953" s="105"/>
      <c r="E953" s="107"/>
      <c r="F953" s="111"/>
      <c r="G953" s="109"/>
      <c r="H953" s="118">
        <f t="shared" si="102"/>
        <v>0</v>
      </c>
      <c r="I953" s="119"/>
      <c r="J953" s="113">
        <f t="shared" si="103"/>
        <v>0</v>
      </c>
      <c r="K953" s="120"/>
      <c r="L953" s="113">
        <f t="shared" si="104"/>
        <v>0</v>
      </c>
      <c r="M953" s="121">
        <f t="shared" si="105"/>
        <v>0</v>
      </c>
      <c r="N953" s="152">
        <f t="shared" si="106"/>
        <v>0</v>
      </c>
      <c r="O953" s="153">
        <f t="shared" si="107"/>
        <v>0</v>
      </c>
    </row>
    <row r="954" spans="1:15" s="132" customFormat="1" ht="39.950000000000003" customHeight="1">
      <c r="A954" s="102"/>
      <c r="B954" s="105"/>
      <c r="C954" s="105"/>
      <c r="D954" s="105"/>
      <c r="E954" s="107"/>
      <c r="F954" s="111"/>
      <c r="G954" s="109"/>
      <c r="H954" s="118">
        <f t="shared" si="102"/>
        <v>0</v>
      </c>
      <c r="I954" s="119"/>
      <c r="J954" s="113">
        <f t="shared" si="103"/>
        <v>0</v>
      </c>
      <c r="K954" s="120"/>
      <c r="L954" s="113">
        <f t="shared" si="104"/>
        <v>0</v>
      </c>
      <c r="M954" s="121">
        <f t="shared" si="105"/>
        <v>0</v>
      </c>
      <c r="N954" s="152">
        <f t="shared" si="106"/>
        <v>0</v>
      </c>
      <c r="O954" s="153">
        <f t="shared" si="107"/>
        <v>0</v>
      </c>
    </row>
    <row r="955" spans="1:15" s="132" customFormat="1" ht="39.950000000000003" customHeight="1">
      <c r="A955" s="102"/>
      <c r="B955" s="105"/>
      <c r="C955" s="105"/>
      <c r="D955" s="105"/>
      <c r="E955" s="107"/>
      <c r="F955" s="111"/>
      <c r="G955" s="109"/>
      <c r="H955" s="118">
        <f t="shared" si="102"/>
        <v>0</v>
      </c>
      <c r="I955" s="119"/>
      <c r="J955" s="113">
        <f t="shared" si="103"/>
        <v>0</v>
      </c>
      <c r="K955" s="120"/>
      <c r="L955" s="113">
        <f t="shared" si="104"/>
        <v>0</v>
      </c>
      <c r="M955" s="121">
        <f t="shared" si="105"/>
        <v>0</v>
      </c>
      <c r="N955" s="152">
        <f t="shared" si="106"/>
        <v>0</v>
      </c>
      <c r="O955" s="153">
        <f t="shared" si="107"/>
        <v>0</v>
      </c>
    </row>
    <row r="956" spans="1:15" s="132" customFormat="1" ht="39.950000000000003" customHeight="1">
      <c r="A956" s="102"/>
      <c r="B956" s="105"/>
      <c r="C956" s="105"/>
      <c r="D956" s="105"/>
      <c r="E956" s="107"/>
      <c r="F956" s="111"/>
      <c r="G956" s="109"/>
      <c r="H956" s="118">
        <f t="shared" si="102"/>
        <v>0</v>
      </c>
      <c r="I956" s="119"/>
      <c r="J956" s="113">
        <f t="shared" si="103"/>
        <v>0</v>
      </c>
      <c r="K956" s="120"/>
      <c r="L956" s="113">
        <f t="shared" si="104"/>
        <v>0</v>
      </c>
      <c r="M956" s="121">
        <f t="shared" si="105"/>
        <v>0</v>
      </c>
      <c r="N956" s="152">
        <f t="shared" si="106"/>
        <v>0</v>
      </c>
      <c r="O956" s="153">
        <f t="shared" si="107"/>
        <v>0</v>
      </c>
    </row>
    <row r="957" spans="1:15" s="132" customFormat="1" ht="39.950000000000003" customHeight="1">
      <c r="A957" s="102"/>
      <c r="B957" s="105"/>
      <c r="C957" s="105"/>
      <c r="D957" s="105"/>
      <c r="E957" s="107"/>
      <c r="F957" s="111"/>
      <c r="G957" s="109"/>
      <c r="H957" s="118">
        <f t="shared" si="102"/>
        <v>0</v>
      </c>
      <c r="I957" s="119"/>
      <c r="J957" s="113">
        <f t="shared" si="103"/>
        <v>0</v>
      </c>
      <c r="K957" s="120"/>
      <c r="L957" s="113">
        <f t="shared" si="104"/>
        <v>0</v>
      </c>
      <c r="M957" s="121">
        <f t="shared" si="105"/>
        <v>0</v>
      </c>
      <c r="N957" s="152">
        <f t="shared" si="106"/>
        <v>0</v>
      </c>
      <c r="O957" s="153">
        <f t="shared" si="107"/>
        <v>0</v>
      </c>
    </row>
    <row r="958" spans="1:15" s="132" customFormat="1" ht="39.950000000000003" customHeight="1">
      <c r="A958" s="102"/>
      <c r="B958" s="105"/>
      <c r="C958" s="105"/>
      <c r="D958" s="105"/>
      <c r="E958" s="107"/>
      <c r="F958" s="111"/>
      <c r="G958" s="109"/>
      <c r="H958" s="118">
        <f t="shared" si="102"/>
        <v>0</v>
      </c>
      <c r="I958" s="119"/>
      <c r="J958" s="113">
        <f t="shared" si="103"/>
        <v>0</v>
      </c>
      <c r="K958" s="120"/>
      <c r="L958" s="113">
        <f t="shared" si="104"/>
        <v>0</v>
      </c>
      <c r="M958" s="121">
        <f t="shared" si="105"/>
        <v>0</v>
      </c>
      <c r="N958" s="152">
        <f t="shared" si="106"/>
        <v>0</v>
      </c>
      <c r="O958" s="153">
        <f t="shared" si="107"/>
        <v>0</v>
      </c>
    </row>
    <row r="959" spans="1:15" s="132" customFormat="1" ht="39.950000000000003" customHeight="1">
      <c r="A959" s="102"/>
      <c r="B959" s="105"/>
      <c r="C959" s="105"/>
      <c r="D959" s="105"/>
      <c r="E959" s="107"/>
      <c r="F959" s="111"/>
      <c r="G959" s="109"/>
      <c r="H959" s="118">
        <f t="shared" si="102"/>
        <v>0</v>
      </c>
      <c r="I959" s="119"/>
      <c r="J959" s="113">
        <f t="shared" si="103"/>
        <v>0</v>
      </c>
      <c r="K959" s="120"/>
      <c r="L959" s="113">
        <f t="shared" si="104"/>
        <v>0</v>
      </c>
      <c r="M959" s="121">
        <f t="shared" si="105"/>
        <v>0</v>
      </c>
      <c r="N959" s="152">
        <f t="shared" si="106"/>
        <v>0</v>
      </c>
      <c r="O959" s="153">
        <f t="shared" si="107"/>
        <v>0</v>
      </c>
    </row>
    <row r="960" spans="1:15" s="132" customFormat="1" ht="39.950000000000003" customHeight="1">
      <c r="A960" s="102"/>
      <c r="B960" s="105"/>
      <c r="C960" s="105"/>
      <c r="D960" s="105"/>
      <c r="E960" s="107"/>
      <c r="F960" s="111"/>
      <c r="G960" s="109"/>
      <c r="H960" s="118">
        <f t="shared" si="102"/>
        <v>0</v>
      </c>
      <c r="I960" s="119"/>
      <c r="J960" s="113">
        <f t="shared" si="103"/>
        <v>0</v>
      </c>
      <c r="K960" s="120"/>
      <c r="L960" s="113">
        <f t="shared" si="104"/>
        <v>0</v>
      </c>
      <c r="M960" s="121">
        <f t="shared" si="105"/>
        <v>0</v>
      </c>
      <c r="N960" s="152">
        <f t="shared" si="106"/>
        <v>0</v>
      </c>
      <c r="O960" s="153">
        <f t="shared" si="107"/>
        <v>0</v>
      </c>
    </row>
    <row r="961" spans="1:15" s="132" customFormat="1" ht="39.950000000000003" customHeight="1">
      <c r="A961" s="102"/>
      <c r="B961" s="105"/>
      <c r="C961" s="105"/>
      <c r="D961" s="105"/>
      <c r="E961" s="107"/>
      <c r="F961" s="111"/>
      <c r="G961" s="109"/>
      <c r="H961" s="118">
        <f t="shared" si="102"/>
        <v>0</v>
      </c>
      <c r="I961" s="119"/>
      <c r="J961" s="113">
        <f t="shared" si="103"/>
        <v>0</v>
      </c>
      <c r="K961" s="120"/>
      <c r="L961" s="113">
        <f t="shared" si="104"/>
        <v>0</v>
      </c>
      <c r="M961" s="121">
        <f t="shared" si="105"/>
        <v>0</v>
      </c>
      <c r="N961" s="152">
        <f t="shared" si="106"/>
        <v>0</v>
      </c>
      <c r="O961" s="153">
        <f t="shared" si="107"/>
        <v>0</v>
      </c>
    </row>
    <row r="962" spans="1:15" s="132" customFormat="1" ht="39.950000000000003" customHeight="1">
      <c r="A962" s="102"/>
      <c r="B962" s="105"/>
      <c r="C962" s="105"/>
      <c r="D962" s="105"/>
      <c r="E962" s="107"/>
      <c r="F962" s="111"/>
      <c r="G962" s="109"/>
      <c r="H962" s="118">
        <f t="shared" si="102"/>
        <v>0</v>
      </c>
      <c r="I962" s="119"/>
      <c r="J962" s="113">
        <f t="shared" si="103"/>
        <v>0</v>
      </c>
      <c r="K962" s="120"/>
      <c r="L962" s="113">
        <f t="shared" si="104"/>
        <v>0</v>
      </c>
      <c r="M962" s="121">
        <f t="shared" si="105"/>
        <v>0</v>
      </c>
      <c r="N962" s="152">
        <f t="shared" si="106"/>
        <v>0</v>
      </c>
      <c r="O962" s="153">
        <f t="shared" si="107"/>
        <v>0</v>
      </c>
    </row>
    <row r="963" spans="1:15" s="132" customFormat="1" ht="39.950000000000003" customHeight="1">
      <c r="A963" s="102"/>
      <c r="B963" s="105"/>
      <c r="C963" s="105"/>
      <c r="D963" s="105"/>
      <c r="E963" s="107"/>
      <c r="F963" s="111"/>
      <c r="G963" s="109"/>
      <c r="H963" s="118">
        <f t="shared" si="102"/>
        <v>0</v>
      </c>
      <c r="I963" s="119"/>
      <c r="J963" s="113">
        <f t="shared" si="103"/>
        <v>0</v>
      </c>
      <c r="K963" s="120"/>
      <c r="L963" s="113">
        <f t="shared" si="104"/>
        <v>0</v>
      </c>
      <c r="M963" s="121">
        <f t="shared" si="105"/>
        <v>0</v>
      </c>
      <c r="N963" s="152">
        <f t="shared" si="106"/>
        <v>0</v>
      </c>
      <c r="O963" s="153">
        <f t="shared" si="107"/>
        <v>0</v>
      </c>
    </row>
    <row r="964" spans="1:15" s="132" customFormat="1" ht="39.950000000000003" customHeight="1">
      <c r="A964" s="102"/>
      <c r="B964" s="105"/>
      <c r="C964" s="105"/>
      <c r="D964" s="105"/>
      <c r="E964" s="107"/>
      <c r="F964" s="111"/>
      <c r="G964" s="109"/>
      <c r="H964" s="118">
        <f t="shared" si="102"/>
        <v>0</v>
      </c>
      <c r="I964" s="119"/>
      <c r="J964" s="113">
        <f t="shared" si="103"/>
        <v>0</v>
      </c>
      <c r="K964" s="120"/>
      <c r="L964" s="113">
        <f t="shared" si="104"/>
        <v>0</v>
      </c>
      <c r="M964" s="121">
        <f t="shared" si="105"/>
        <v>0</v>
      </c>
      <c r="N964" s="152">
        <f t="shared" si="106"/>
        <v>0</v>
      </c>
      <c r="O964" s="153">
        <f t="shared" si="107"/>
        <v>0</v>
      </c>
    </row>
    <row r="965" spans="1:15" s="132" customFormat="1" ht="39.950000000000003" customHeight="1">
      <c r="A965" s="102"/>
      <c r="B965" s="105"/>
      <c r="C965" s="105"/>
      <c r="D965" s="105"/>
      <c r="E965" s="107"/>
      <c r="F965" s="111"/>
      <c r="G965" s="109"/>
      <c r="H965" s="118">
        <f t="shared" si="102"/>
        <v>0</v>
      </c>
      <c r="I965" s="119"/>
      <c r="J965" s="113">
        <f t="shared" si="103"/>
        <v>0</v>
      </c>
      <c r="K965" s="120"/>
      <c r="L965" s="113">
        <f t="shared" si="104"/>
        <v>0</v>
      </c>
      <c r="M965" s="121">
        <f t="shared" si="105"/>
        <v>0</v>
      </c>
      <c r="N965" s="152">
        <f t="shared" si="106"/>
        <v>0</v>
      </c>
      <c r="O965" s="153">
        <f t="shared" si="107"/>
        <v>0</v>
      </c>
    </row>
    <row r="966" spans="1:15" s="132" customFormat="1" ht="39.950000000000003" customHeight="1">
      <c r="A966" s="102"/>
      <c r="B966" s="105"/>
      <c r="C966" s="105"/>
      <c r="D966" s="105"/>
      <c r="E966" s="107"/>
      <c r="F966" s="111"/>
      <c r="G966" s="109"/>
      <c r="H966" s="118">
        <f t="shared" ref="H966:H1029" si="108">ROUNDDOWN(F966*G966,0)</f>
        <v>0</v>
      </c>
      <c r="I966" s="119"/>
      <c r="J966" s="113">
        <f t="shared" ref="J966:J1029" si="109">ROUNDDOWN(G966*I966,0)</f>
        <v>0</v>
      </c>
      <c r="K966" s="120"/>
      <c r="L966" s="113">
        <f t="shared" ref="L966:L1029" si="110">ROUNDDOWN(G966*K966,0)</f>
        <v>0</v>
      </c>
      <c r="M966" s="121">
        <f t="shared" ref="M966:M1029" si="111">I966+K966</f>
        <v>0</v>
      </c>
      <c r="N966" s="152">
        <f t="shared" ref="N966:N1029" si="112">SUM(J966)+L966</f>
        <v>0</v>
      </c>
      <c r="O966" s="153">
        <f t="shared" ref="O966:O1029" si="113">SUM(H966)-N966</f>
        <v>0</v>
      </c>
    </row>
    <row r="967" spans="1:15" s="132" customFormat="1" ht="39.950000000000003" customHeight="1">
      <c r="A967" s="102"/>
      <c r="B967" s="105"/>
      <c r="C967" s="105"/>
      <c r="D967" s="105"/>
      <c r="E967" s="107"/>
      <c r="F967" s="111"/>
      <c r="G967" s="109"/>
      <c r="H967" s="118">
        <f t="shared" si="108"/>
        <v>0</v>
      </c>
      <c r="I967" s="119"/>
      <c r="J967" s="113">
        <f t="shared" si="109"/>
        <v>0</v>
      </c>
      <c r="K967" s="120"/>
      <c r="L967" s="113">
        <f t="shared" si="110"/>
        <v>0</v>
      </c>
      <c r="M967" s="121">
        <f t="shared" si="111"/>
        <v>0</v>
      </c>
      <c r="N967" s="152">
        <f t="shared" si="112"/>
        <v>0</v>
      </c>
      <c r="O967" s="153">
        <f t="shared" si="113"/>
        <v>0</v>
      </c>
    </row>
    <row r="968" spans="1:15" s="132" customFormat="1" ht="39.950000000000003" customHeight="1">
      <c r="A968" s="102"/>
      <c r="B968" s="105"/>
      <c r="C968" s="105"/>
      <c r="D968" s="105"/>
      <c r="E968" s="107"/>
      <c r="F968" s="111"/>
      <c r="G968" s="109"/>
      <c r="H968" s="118">
        <f t="shared" si="108"/>
        <v>0</v>
      </c>
      <c r="I968" s="119"/>
      <c r="J968" s="113">
        <f t="shared" si="109"/>
        <v>0</v>
      </c>
      <c r="K968" s="120"/>
      <c r="L968" s="113">
        <f t="shared" si="110"/>
        <v>0</v>
      </c>
      <c r="M968" s="121">
        <f t="shared" si="111"/>
        <v>0</v>
      </c>
      <c r="N968" s="152">
        <f t="shared" si="112"/>
        <v>0</v>
      </c>
      <c r="O968" s="153">
        <f t="shared" si="113"/>
        <v>0</v>
      </c>
    </row>
    <row r="969" spans="1:15" s="132" customFormat="1" ht="39.950000000000003" customHeight="1">
      <c r="A969" s="102"/>
      <c r="B969" s="105"/>
      <c r="C969" s="105"/>
      <c r="D969" s="105"/>
      <c r="E969" s="107"/>
      <c r="F969" s="111"/>
      <c r="G969" s="109"/>
      <c r="H969" s="118">
        <f t="shared" si="108"/>
        <v>0</v>
      </c>
      <c r="I969" s="119"/>
      <c r="J969" s="113">
        <f t="shared" si="109"/>
        <v>0</v>
      </c>
      <c r="K969" s="120"/>
      <c r="L969" s="113">
        <f t="shared" si="110"/>
        <v>0</v>
      </c>
      <c r="M969" s="121">
        <f t="shared" si="111"/>
        <v>0</v>
      </c>
      <c r="N969" s="152">
        <f t="shared" si="112"/>
        <v>0</v>
      </c>
      <c r="O969" s="153">
        <f t="shared" si="113"/>
        <v>0</v>
      </c>
    </row>
    <row r="970" spans="1:15" s="132" customFormat="1" ht="39.950000000000003" customHeight="1">
      <c r="A970" s="102"/>
      <c r="B970" s="105"/>
      <c r="C970" s="105"/>
      <c r="D970" s="105"/>
      <c r="E970" s="107"/>
      <c r="F970" s="111"/>
      <c r="G970" s="109"/>
      <c r="H970" s="118">
        <f t="shared" si="108"/>
        <v>0</v>
      </c>
      <c r="I970" s="119"/>
      <c r="J970" s="113">
        <f t="shared" si="109"/>
        <v>0</v>
      </c>
      <c r="K970" s="120"/>
      <c r="L970" s="113">
        <f t="shared" si="110"/>
        <v>0</v>
      </c>
      <c r="M970" s="121">
        <f t="shared" si="111"/>
        <v>0</v>
      </c>
      <c r="N970" s="152">
        <f t="shared" si="112"/>
        <v>0</v>
      </c>
      <c r="O970" s="153">
        <f t="shared" si="113"/>
        <v>0</v>
      </c>
    </row>
    <row r="971" spans="1:15" s="132" customFormat="1" ht="39.950000000000003" customHeight="1">
      <c r="A971" s="102"/>
      <c r="B971" s="105"/>
      <c r="C971" s="105"/>
      <c r="D971" s="105"/>
      <c r="E971" s="107"/>
      <c r="F971" s="111"/>
      <c r="G971" s="109"/>
      <c r="H971" s="118">
        <f t="shared" si="108"/>
        <v>0</v>
      </c>
      <c r="I971" s="119"/>
      <c r="J971" s="113">
        <f t="shared" si="109"/>
        <v>0</v>
      </c>
      <c r="K971" s="120"/>
      <c r="L971" s="113">
        <f t="shared" si="110"/>
        <v>0</v>
      </c>
      <c r="M971" s="121">
        <f t="shared" si="111"/>
        <v>0</v>
      </c>
      <c r="N971" s="152">
        <f t="shared" si="112"/>
        <v>0</v>
      </c>
      <c r="O971" s="153">
        <f t="shared" si="113"/>
        <v>0</v>
      </c>
    </row>
    <row r="972" spans="1:15" s="132" customFormat="1" ht="39.950000000000003" customHeight="1">
      <c r="A972" s="102"/>
      <c r="B972" s="105"/>
      <c r="C972" s="105"/>
      <c r="D972" s="105"/>
      <c r="E972" s="107"/>
      <c r="F972" s="111"/>
      <c r="G972" s="109"/>
      <c r="H972" s="118">
        <f t="shared" si="108"/>
        <v>0</v>
      </c>
      <c r="I972" s="119"/>
      <c r="J972" s="113">
        <f t="shared" si="109"/>
        <v>0</v>
      </c>
      <c r="K972" s="120"/>
      <c r="L972" s="113">
        <f t="shared" si="110"/>
        <v>0</v>
      </c>
      <c r="M972" s="121">
        <f t="shared" si="111"/>
        <v>0</v>
      </c>
      <c r="N972" s="152">
        <f t="shared" si="112"/>
        <v>0</v>
      </c>
      <c r="O972" s="153">
        <f t="shared" si="113"/>
        <v>0</v>
      </c>
    </row>
    <row r="973" spans="1:15" s="132" customFormat="1" ht="39.950000000000003" customHeight="1">
      <c r="A973" s="102"/>
      <c r="B973" s="105"/>
      <c r="C973" s="105"/>
      <c r="D973" s="105"/>
      <c r="E973" s="107"/>
      <c r="F973" s="111"/>
      <c r="G973" s="109"/>
      <c r="H973" s="118">
        <f t="shared" si="108"/>
        <v>0</v>
      </c>
      <c r="I973" s="119"/>
      <c r="J973" s="113">
        <f t="shared" si="109"/>
        <v>0</v>
      </c>
      <c r="K973" s="120"/>
      <c r="L973" s="113">
        <f t="shared" si="110"/>
        <v>0</v>
      </c>
      <c r="M973" s="121">
        <f t="shared" si="111"/>
        <v>0</v>
      </c>
      <c r="N973" s="152">
        <f t="shared" si="112"/>
        <v>0</v>
      </c>
      <c r="O973" s="153">
        <f t="shared" si="113"/>
        <v>0</v>
      </c>
    </row>
    <row r="974" spans="1:15" s="132" customFormat="1" ht="39.950000000000003" customHeight="1">
      <c r="A974" s="102"/>
      <c r="B974" s="105"/>
      <c r="C974" s="105"/>
      <c r="D974" s="105"/>
      <c r="E974" s="107"/>
      <c r="F974" s="111"/>
      <c r="G974" s="109"/>
      <c r="H974" s="118">
        <f t="shared" si="108"/>
        <v>0</v>
      </c>
      <c r="I974" s="119"/>
      <c r="J974" s="113">
        <f t="shared" si="109"/>
        <v>0</v>
      </c>
      <c r="K974" s="120"/>
      <c r="L974" s="113">
        <f t="shared" si="110"/>
        <v>0</v>
      </c>
      <c r="M974" s="121">
        <f t="shared" si="111"/>
        <v>0</v>
      </c>
      <c r="N974" s="152">
        <f t="shared" si="112"/>
        <v>0</v>
      </c>
      <c r="O974" s="153">
        <f t="shared" si="113"/>
        <v>0</v>
      </c>
    </row>
    <row r="975" spans="1:15" s="132" customFormat="1" ht="39.950000000000003" customHeight="1">
      <c r="A975" s="102"/>
      <c r="B975" s="105"/>
      <c r="C975" s="105"/>
      <c r="D975" s="105"/>
      <c r="E975" s="107"/>
      <c r="F975" s="111"/>
      <c r="G975" s="109"/>
      <c r="H975" s="118">
        <f t="shared" si="108"/>
        <v>0</v>
      </c>
      <c r="I975" s="119"/>
      <c r="J975" s="113">
        <f t="shared" si="109"/>
        <v>0</v>
      </c>
      <c r="K975" s="120"/>
      <c r="L975" s="113">
        <f t="shared" si="110"/>
        <v>0</v>
      </c>
      <c r="M975" s="121">
        <f t="shared" si="111"/>
        <v>0</v>
      </c>
      <c r="N975" s="152">
        <f t="shared" si="112"/>
        <v>0</v>
      </c>
      <c r="O975" s="153">
        <f t="shared" si="113"/>
        <v>0</v>
      </c>
    </row>
    <row r="976" spans="1:15" s="132" customFormat="1" ht="39.950000000000003" customHeight="1">
      <c r="A976" s="102"/>
      <c r="B976" s="105"/>
      <c r="C976" s="105"/>
      <c r="D976" s="105"/>
      <c r="E976" s="107"/>
      <c r="F976" s="111"/>
      <c r="G976" s="109"/>
      <c r="H976" s="118">
        <f t="shared" si="108"/>
        <v>0</v>
      </c>
      <c r="I976" s="119"/>
      <c r="J976" s="113">
        <f t="shared" si="109"/>
        <v>0</v>
      </c>
      <c r="K976" s="120"/>
      <c r="L976" s="113">
        <f t="shared" si="110"/>
        <v>0</v>
      </c>
      <c r="M976" s="121">
        <f t="shared" si="111"/>
        <v>0</v>
      </c>
      <c r="N976" s="152">
        <f t="shared" si="112"/>
        <v>0</v>
      </c>
      <c r="O976" s="153">
        <f t="shared" si="113"/>
        <v>0</v>
      </c>
    </row>
    <row r="977" spans="1:15" s="132" customFormat="1" ht="39.950000000000003" customHeight="1">
      <c r="A977" s="102"/>
      <c r="B977" s="105"/>
      <c r="C977" s="105"/>
      <c r="D977" s="105"/>
      <c r="E977" s="107"/>
      <c r="F977" s="111"/>
      <c r="G977" s="109"/>
      <c r="H977" s="118">
        <f t="shared" si="108"/>
        <v>0</v>
      </c>
      <c r="I977" s="119"/>
      <c r="J977" s="113">
        <f t="shared" si="109"/>
        <v>0</v>
      </c>
      <c r="K977" s="120"/>
      <c r="L977" s="113">
        <f t="shared" si="110"/>
        <v>0</v>
      </c>
      <c r="M977" s="121">
        <f t="shared" si="111"/>
        <v>0</v>
      </c>
      <c r="N977" s="152">
        <f t="shared" si="112"/>
        <v>0</v>
      </c>
      <c r="O977" s="153">
        <f t="shared" si="113"/>
        <v>0</v>
      </c>
    </row>
    <row r="978" spans="1:15" s="132" customFormat="1" ht="39.950000000000003" customHeight="1">
      <c r="A978" s="102"/>
      <c r="B978" s="105"/>
      <c r="C978" s="105"/>
      <c r="D978" s="105"/>
      <c r="E978" s="107"/>
      <c r="F978" s="111"/>
      <c r="G978" s="109"/>
      <c r="H978" s="118">
        <f t="shared" si="108"/>
        <v>0</v>
      </c>
      <c r="I978" s="119"/>
      <c r="J978" s="113">
        <f t="shared" si="109"/>
        <v>0</v>
      </c>
      <c r="K978" s="120"/>
      <c r="L978" s="113">
        <f t="shared" si="110"/>
        <v>0</v>
      </c>
      <c r="M978" s="121">
        <f t="shared" si="111"/>
        <v>0</v>
      </c>
      <c r="N978" s="152">
        <f t="shared" si="112"/>
        <v>0</v>
      </c>
      <c r="O978" s="153">
        <f t="shared" si="113"/>
        <v>0</v>
      </c>
    </row>
    <row r="979" spans="1:15" s="132" customFormat="1" ht="39.950000000000003" customHeight="1">
      <c r="A979" s="102"/>
      <c r="B979" s="105"/>
      <c r="C979" s="105"/>
      <c r="D979" s="105"/>
      <c r="E979" s="107"/>
      <c r="F979" s="111"/>
      <c r="G979" s="109"/>
      <c r="H979" s="118">
        <f t="shared" si="108"/>
        <v>0</v>
      </c>
      <c r="I979" s="119"/>
      <c r="J979" s="113">
        <f t="shared" si="109"/>
        <v>0</v>
      </c>
      <c r="K979" s="120"/>
      <c r="L979" s="113">
        <f t="shared" si="110"/>
        <v>0</v>
      </c>
      <c r="M979" s="121">
        <f t="shared" si="111"/>
        <v>0</v>
      </c>
      <c r="N979" s="152">
        <f t="shared" si="112"/>
        <v>0</v>
      </c>
      <c r="O979" s="153">
        <f t="shared" si="113"/>
        <v>0</v>
      </c>
    </row>
    <row r="980" spans="1:15" s="132" customFormat="1" ht="39.950000000000003" customHeight="1">
      <c r="A980" s="102"/>
      <c r="B980" s="105"/>
      <c r="C980" s="105"/>
      <c r="D980" s="105"/>
      <c r="E980" s="107"/>
      <c r="F980" s="111"/>
      <c r="G980" s="109"/>
      <c r="H980" s="118">
        <f t="shared" si="108"/>
        <v>0</v>
      </c>
      <c r="I980" s="119"/>
      <c r="J980" s="113">
        <f t="shared" si="109"/>
        <v>0</v>
      </c>
      <c r="K980" s="120"/>
      <c r="L980" s="113">
        <f t="shared" si="110"/>
        <v>0</v>
      </c>
      <c r="M980" s="121">
        <f t="shared" si="111"/>
        <v>0</v>
      </c>
      <c r="N980" s="152">
        <f t="shared" si="112"/>
        <v>0</v>
      </c>
      <c r="O980" s="153">
        <f t="shared" si="113"/>
        <v>0</v>
      </c>
    </row>
    <row r="981" spans="1:15" s="132" customFormat="1" ht="39.950000000000003" customHeight="1">
      <c r="A981" s="102"/>
      <c r="B981" s="105"/>
      <c r="C981" s="105"/>
      <c r="D981" s="105"/>
      <c r="E981" s="107"/>
      <c r="F981" s="111"/>
      <c r="G981" s="109"/>
      <c r="H981" s="118">
        <f t="shared" si="108"/>
        <v>0</v>
      </c>
      <c r="I981" s="119"/>
      <c r="J981" s="113">
        <f t="shared" si="109"/>
        <v>0</v>
      </c>
      <c r="K981" s="120"/>
      <c r="L981" s="113">
        <f t="shared" si="110"/>
        <v>0</v>
      </c>
      <c r="M981" s="121">
        <f t="shared" si="111"/>
        <v>0</v>
      </c>
      <c r="N981" s="152">
        <f t="shared" si="112"/>
        <v>0</v>
      </c>
      <c r="O981" s="153">
        <f t="shared" si="113"/>
        <v>0</v>
      </c>
    </row>
    <row r="982" spans="1:15" s="132" customFormat="1" ht="39.950000000000003" customHeight="1">
      <c r="A982" s="102"/>
      <c r="B982" s="105"/>
      <c r="C982" s="105"/>
      <c r="D982" s="105"/>
      <c r="E982" s="107"/>
      <c r="F982" s="111"/>
      <c r="G982" s="109"/>
      <c r="H982" s="118">
        <f t="shared" si="108"/>
        <v>0</v>
      </c>
      <c r="I982" s="119"/>
      <c r="J982" s="113">
        <f t="shared" si="109"/>
        <v>0</v>
      </c>
      <c r="K982" s="120"/>
      <c r="L982" s="113">
        <f t="shared" si="110"/>
        <v>0</v>
      </c>
      <c r="M982" s="121">
        <f t="shared" si="111"/>
        <v>0</v>
      </c>
      <c r="N982" s="152">
        <f t="shared" si="112"/>
        <v>0</v>
      </c>
      <c r="O982" s="153">
        <f t="shared" si="113"/>
        <v>0</v>
      </c>
    </row>
    <row r="983" spans="1:15" s="132" customFormat="1" ht="39.950000000000003" customHeight="1">
      <c r="A983" s="102"/>
      <c r="B983" s="105"/>
      <c r="C983" s="105"/>
      <c r="D983" s="105"/>
      <c r="E983" s="107"/>
      <c r="F983" s="111"/>
      <c r="G983" s="109"/>
      <c r="H983" s="118">
        <f t="shared" si="108"/>
        <v>0</v>
      </c>
      <c r="I983" s="119"/>
      <c r="J983" s="113">
        <f t="shared" si="109"/>
        <v>0</v>
      </c>
      <c r="K983" s="120"/>
      <c r="L983" s="113">
        <f t="shared" si="110"/>
        <v>0</v>
      </c>
      <c r="M983" s="121">
        <f t="shared" si="111"/>
        <v>0</v>
      </c>
      <c r="N983" s="152">
        <f t="shared" si="112"/>
        <v>0</v>
      </c>
      <c r="O983" s="153">
        <f t="shared" si="113"/>
        <v>0</v>
      </c>
    </row>
    <row r="984" spans="1:15" s="132" customFormat="1" ht="39.950000000000003" customHeight="1">
      <c r="A984" s="102"/>
      <c r="B984" s="105"/>
      <c r="C984" s="105"/>
      <c r="D984" s="105"/>
      <c r="E984" s="107"/>
      <c r="F984" s="111"/>
      <c r="G984" s="109"/>
      <c r="H984" s="118">
        <f t="shared" si="108"/>
        <v>0</v>
      </c>
      <c r="I984" s="119"/>
      <c r="J984" s="113">
        <f t="shared" si="109"/>
        <v>0</v>
      </c>
      <c r="K984" s="120"/>
      <c r="L984" s="113">
        <f t="shared" si="110"/>
        <v>0</v>
      </c>
      <c r="M984" s="121">
        <f t="shared" si="111"/>
        <v>0</v>
      </c>
      <c r="N984" s="152">
        <f t="shared" si="112"/>
        <v>0</v>
      </c>
      <c r="O984" s="153">
        <f t="shared" si="113"/>
        <v>0</v>
      </c>
    </row>
    <row r="985" spans="1:15" s="132" customFormat="1" ht="39.950000000000003" customHeight="1">
      <c r="A985" s="102"/>
      <c r="B985" s="105"/>
      <c r="C985" s="105"/>
      <c r="D985" s="105"/>
      <c r="E985" s="107"/>
      <c r="F985" s="111"/>
      <c r="G985" s="109"/>
      <c r="H985" s="118">
        <f t="shared" si="108"/>
        <v>0</v>
      </c>
      <c r="I985" s="119"/>
      <c r="J985" s="113">
        <f t="shared" si="109"/>
        <v>0</v>
      </c>
      <c r="K985" s="120"/>
      <c r="L985" s="113">
        <f t="shared" si="110"/>
        <v>0</v>
      </c>
      <c r="M985" s="121">
        <f t="shared" si="111"/>
        <v>0</v>
      </c>
      <c r="N985" s="152">
        <f t="shared" si="112"/>
        <v>0</v>
      </c>
      <c r="O985" s="153">
        <f t="shared" si="113"/>
        <v>0</v>
      </c>
    </row>
    <row r="986" spans="1:15" s="132" customFormat="1" ht="39.950000000000003" customHeight="1">
      <c r="A986" s="102"/>
      <c r="B986" s="105"/>
      <c r="C986" s="105"/>
      <c r="D986" s="105"/>
      <c r="E986" s="107"/>
      <c r="F986" s="111"/>
      <c r="G986" s="109"/>
      <c r="H986" s="118">
        <f t="shared" si="108"/>
        <v>0</v>
      </c>
      <c r="I986" s="119"/>
      <c r="J986" s="113">
        <f t="shared" si="109"/>
        <v>0</v>
      </c>
      <c r="K986" s="120"/>
      <c r="L986" s="113">
        <f t="shared" si="110"/>
        <v>0</v>
      </c>
      <c r="M986" s="121">
        <f t="shared" si="111"/>
        <v>0</v>
      </c>
      <c r="N986" s="152">
        <f t="shared" si="112"/>
        <v>0</v>
      </c>
      <c r="O986" s="153">
        <f t="shared" si="113"/>
        <v>0</v>
      </c>
    </row>
    <row r="987" spans="1:15" s="132" customFormat="1" ht="39.950000000000003" customHeight="1">
      <c r="A987" s="102"/>
      <c r="B987" s="105"/>
      <c r="C987" s="105"/>
      <c r="D987" s="105"/>
      <c r="E987" s="107"/>
      <c r="F987" s="111"/>
      <c r="G987" s="109"/>
      <c r="H987" s="118">
        <f t="shared" si="108"/>
        <v>0</v>
      </c>
      <c r="I987" s="119"/>
      <c r="J987" s="113">
        <f t="shared" si="109"/>
        <v>0</v>
      </c>
      <c r="K987" s="120"/>
      <c r="L987" s="113">
        <f t="shared" si="110"/>
        <v>0</v>
      </c>
      <c r="M987" s="121">
        <f t="shared" si="111"/>
        <v>0</v>
      </c>
      <c r="N987" s="152">
        <f t="shared" si="112"/>
        <v>0</v>
      </c>
      <c r="O987" s="153">
        <f t="shared" si="113"/>
        <v>0</v>
      </c>
    </row>
    <row r="988" spans="1:15" s="132" customFormat="1" ht="39.950000000000003" customHeight="1">
      <c r="A988" s="102"/>
      <c r="B988" s="105"/>
      <c r="C988" s="105"/>
      <c r="D988" s="105"/>
      <c r="E988" s="107"/>
      <c r="F988" s="111"/>
      <c r="G988" s="109"/>
      <c r="H988" s="118">
        <f t="shared" si="108"/>
        <v>0</v>
      </c>
      <c r="I988" s="119"/>
      <c r="J988" s="113">
        <f t="shared" si="109"/>
        <v>0</v>
      </c>
      <c r="K988" s="120"/>
      <c r="L988" s="113">
        <f t="shared" si="110"/>
        <v>0</v>
      </c>
      <c r="M988" s="121">
        <f t="shared" si="111"/>
        <v>0</v>
      </c>
      <c r="N988" s="152">
        <f t="shared" si="112"/>
        <v>0</v>
      </c>
      <c r="O988" s="153">
        <f t="shared" si="113"/>
        <v>0</v>
      </c>
    </row>
    <row r="989" spans="1:15" s="132" customFormat="1" ht="39.950000000000003" customHeight="1">
      <c r="A989" s="102"/>
      <c r="B989" s="105"/>
      <c r="C989" s="105"/>
      <c r="D989" s="105"/>
      <c r="E989" s="107"/>
      <c r="F989" s="111"/>
      <c r="G989" s="109"/>
      <c r="H989" s="118">
        <f t="shared" si="108"/>
        <v>0</v>
      </c>
      <c r="I989" s="119"/>
      <c r="J989" s="113">
        <f t="shared" si="109"/>
        <v>0</v>
      </c>
      <c r="K989" s="120"/>
      <c r="L989" s="113">
        <f t="shared" si="110"/>
        <v>0</v>
      </c>
      <c r="M989" s="121">
        <f t="shared" si="111"/>
        <v>0</v>
      </c>
      <c r="N989" s="152">
        <f t="shared" si="112"/>
        <v>0</v>
      </c>
      <c r="O989" s="153">
        <f t="shared" si="113"/>
        <v>0</v>
      </c>
    </row>
    <row r="990" spans="1:15" s="132" customFormat="1" ht="39.950000000000003" customHeight="1">
      <c r="A990" s="102"/>
      <c r="B990" s="105"/>
      <c r="C990" s="105"/>
      <c r="D990" s="105"/>
      <c r="E990" s="107"/>
      <c r="F990" s="111"/>
      <c r="G990" s="109"/>
      <c r="H990" s="118">
        <f t="shared" si="108"/>
        <v>0</v>
      </c>
      <c r="I990" s="119"/>
      <c r="J990" s="113">
        <f t="shared" si="109"/>
        <v>0</v>
      </c>
      <c r="K990" s="120"/>
      <c r="L990" s="113">
        <f t="shared" si="110"/>
        <v>0</v>
      </c>
      <c r="M990" s="121">
        <f t="shared" si="111"/>
        <v>0</v>
      </c>
      <c r="N990" s="152">
        <f t="shared" si="112"/>
        <v>0</v>
      </c>
      <c r="O990" s="153">
        <f t="shared" si="113"/>
        <v>0</v>
      </c>
    </row>
    <row r="991" spans="1:15" s="132" customFormat="1" ht="39.950000000000003" customHeight="1">
      <c r="A991" s="102"/>
      <c r="B991" s="105"/>
      <c r="C991" s="105"/>
      <c r="D991" s="105"/>
      <c r="E991" s="107"/>
      <c r="F991" s="111"/>
      <c r="G991" s="109"/>
      <c r="H991" s="118">
        <f t="shared" si="108"/>
        <v>0</v>
      </c>
      <c r="I991" s="119"/>
      <c r="J991" s="113">
        <f t="shared" si="109"/>
        <v>0</v>
      </c>
      <c r="K991" s="120"/>
      <c r="L991" s="113">
        <f t="shared" si="110"/>
        <v>0</v>
      </c>
      <c r="M991" s="121">
        <f t="shared" si="111"/>
        <v>0</v>
      </c>
      <c r="N991" s="152">
        <f t="shared" si="112"/>
        <v>0</v>
      </c>
      <c r="O991" s="153">
        <f t="shared" si="113"/>
        <v>0</v>
      </c>
    </row>
    <row r="992" spans="1:15" s="132" customFormat="1" ht="39.75" customHeight="1">
      <c r="A992" s="102"/>
      <c r="B992" s="105"/>
      <c r="C992" s="105"/>
      <c r="D992" s="105"/>
      <c r="E992" s="107"/>
      <c r="F992" s="111"/>
      <c r="G992" s="109"/>
      <c r="H992" s="118">
        <f t="shared" si="108"/>
        <v>0</v>
      </c>
      <c r="I992" s="119"/>
      <c r="J992" s="113">
        <f t="shared" si="109"/>
        <v>0</v>
      </c>
      <c r="K992" s="120"/>
      <c r="L992" s="113">
        <f t="shared" si="110"/>
        <v>0</v>
      </c>
      <c r="M992" s="121">
        <f t="shared" si="111"/>
        <v>0</v>
      </c>
      <c r="N992" s="152">
        <f t="shared" si="112"/>
        <v>0</v>
      </c>
      <c r="O992" s="153">
        <f t="shared" si="113"/>
        <v>0</v>
      </c>
    </row>
    <row r="993" spans="1:15" s="132" customFormat="1" ht="39.950000000000003" customHeight="1">
      <c r="A993" s="102"/>
      <c r="B993" s="105"/>
      <c r="C993" s="105"/>
      <c r="D993" s="105"/>
      <c r="E993" s="107"/>
      <c r="F993" s="111"/>
      <c r="G993" s="109"/>
      <c r="H993" s="118">
        <f t="shared" si="108"/>
        <v>0</v>
      </c>
      <c r="I993" s="119"/>
      <c r="J993" s="113">
        <f t="shared" si="109"/>
        <v>0</v>
      </c>
      <c r="K993" s="120"/>
      <c r="L993" s="113">
        <f t="shared" si="110"/>
        <v>0</v>
      </c>
      <c r="M993" s="121">
        <f t="shared" si="111"/>
        <v>0</v>
      </c>
      <c r="N993" s="152">
        <f t="shared" si="112"/>
        <v>0</v>
      </c>
      <c r="O993" s="153">
        <f t="shared" si="113"/>
        <v>0</v>
      </c>
    </row>
    <row r="994" spans="1:15" s="132" customFormat="1" ht="39.950000000000003" customHeight="1">
      <c r="A994" s="102"/>
      <c r="B994" s="105"/>
      <c r="C994" s="105"/>
      <c r="D994" s="105"/>
      <c r="E994" s="107"/>
      <c r="F994" s="111"/>
      <c r="G994" s="109"/>
      <c r="H994" s="118">
        <f t="shared" si="108"/>
        <v>0</v>
      </c>
      <c r="I994" s="119"/>
      <c r="J994" s="113">
        <f t="shared" si="109"/>
        <v>0</v>
      </c>
      <c r="K994" s="120"/>
      <c r="L994" s="113">
        <f t="shared" si="110"/>
        <v>0</v>
      </c>
      <c r="M994" s="121">
        <f t="shared" si="111"/>
        <v>0</v>
      </c>
      <c r="N994" s="152">
        <f t="shared" si="112"/>
        <v>0</v>
      </c>
      <c r="O994" s="153">
        <f t="shared" si="113"/>
        <v>0</v>
      </c>
    </row>
    <row r="995" spans="1:15" s="132" customFormat="1" ht="39.950000000000003" customHeight="1">
      <c r="A995" s="102"/>
      <c r="B995" s="105"/>
      <c r="C995" s="105"/>
      <c r="D995" s="105"/>
      <c r="E995" s="107"/>
      <c r="F995" s="111"/>
      <c r="G995" s="109"/>
      <c r="H995" s="118">
        <f t="shared" si="108"/>
        <v>0</v>
      </c>
      <c r="I995" s="119"/>
      <c r="J995" s="113">
        <f t="shared" si="109"/>
        <v>0</v>
      </c>
      <c r="K995" s="120"/>
      <c r="L995" s="113">
        <f t="shared" si="110"/>
        <v>0</v>
      </c>
      <c r="M995" s="121">
        <f t="shared" si="111"/>
        <v>0</v>
      </c>
      <c r="N995" s="152">
        <f t="shared" si="112"/>
        <v>0</v>
      </c>
      <c r="O995" s="153">
        <f t="shared" si="113"/>
        <v>0</v>
      </c>
    </row>
    <row r="996" spans="1:15" s="132" customFormat="1" ht="39.950000000000003" customHeight="1">
      <c r="A996" s="102"/>
      <c r="B996" s="105"/>
      <c r="C996" s="105"/>
      <c r="D996" s="105"/>
      <c r="E996" s="107"/>
      <c r="F996" s="111"/>
      <c r="G996" s="109"/>
      <c r="H996" s="118">
        <f t="shared" si="108"/>
        <v>0</v>
      </c>
      <c r="I996" s="119"/>
      <c r="J996" s="113">
        <f t="shared" si="109"/>
        <v>0</v>
      </c>
      <c r="K996" s="120"/>
      <c r="L996" s="113">
        <f t="shared" si="110"/>
        <v>0</v>
      </c>
      <c r="M996" s="121">
        <f t="shared" si="111"/>
        <v>0</v>
      </c>
      <c r="N996" s="152">
        <f t="shared" si="112"/>
        <v>0</v>
      </c>
      <c r="O996" s="153">
        <f t="shared" si="113"/>
        <v>0</v>
      </c>
    </row>
    <row r="997" spans="1:15" s="132" customFormat="1" ht="39.950000000000003" customHeight="1">
      <c r="A997" s="102"/>
      <c r="B997" s="105"/>
      <c r="C997" s="105"/>
      <c r="D997" s="105"/>
      <c r="E997" s="107"/>
      <c r="F997" s="111"/>
      <c r="G997" s="109"/>
      <c r="H997" s="118">
        <f t="shared" si="108"/>
        <v>0</v>
      </c>
      <c r="I997" s="119"/>
      <c r="J997" s="113">
        <f t="shared" si="109"/>
        <v>0</v>
      </c>
      <c r="K997" s="120"/>
      <c r="L997" s="113">
        <f t="shared" si="110"/>
        <v>0</v>
      </c>
      <c r="M997" s="121">
        <f t="shared" si="111"/>
        <v>0</v>
      </c>
      <c r="N997" s="152">
        <f t="shared" si="112"/>
        <v>0</v>
      </c>
      <c r="O997" s="153">
        <f t="shared" si="113"/>
        <v>0</v>
      </c>
    </row>
    <row r="998" spans="1:15" s="132" customFormat="1" ht="39.950000000000003" customHeight="1">
      <c r="A998" s="102"/>
      <c r="B998" s="105"/>
      <c r="C998" s="105"/>
      <c r="D998" s="105"/>
      <c r="E998" s="107"/>
      <c r="F998" s="111"/>
      <c r="G998" s="109"/>
      <c r="H998" s="118">
        <f t="shared" si="108"/>
        <v>0</v>
      </c>
      <c r="I998" s="119"/>
      <c r="J998" s="113">
        <f t="shared" si="109"/>
        <v>0</v>
      </c>
      <c r="K998" s="120"/>
      <c r="L998" s="113">
        <f t="shared" si="110"/>
        <v>0</v>
      </c>
      <c r="M998" s="121">
        <f t="shared" si="111"/>
        <v>0</v>
      </c>
      <c r="N998" s="152">
        <f t="shared" si="112"/>
        <v>0</v>
      </c>
      <c r="O998" s="153">
        <f t="shared" si="113"/>
        <v>0</v>
      </c>
    </row>
    <row r="999" spans="1:15" s="132" customFormat="1" ht="39.950000000000003" customHeight="1">
      <c r="A999" s="102"/>
      <c r="B999" s="105"/>
      <c r="C999" s="105"/>
      <c r="D999" s="105"/>
      <c r="E999" s="107"/>
      <c r="F999" s="111"/>
      <c r="G999" s="109"/>
      <c r="H999" s="118">
        <f t="shared" si="108"/>
        <v>0</v>
      </c>
      <c r="I999" s="119"/>
      <c r="J999" s="113">
        <f t="shared" si="109"/>
        <v>0</v>
      </c>
      <c r="K999" s="120"/>
      <c r="L999" s="113">
        <f t="shared" si="110"/>
        <v>0</v>
      </c>
      <c r="M999" s="121">
        <f t="shared" si="111"/>
        <v>0</v>
      </c>
      <c r="N999" s="152">
        <f t="shared" si="112"/>
        <v>0</v>
      </c>
      <c r="O999" s="153">
        <f t="shared" si="113"/>
        <v>0</v>
      </c>
    </row>
    <row r="1000" spans="1:15" s="132" customFormat="1" ht="39.950000000000003" customHeight="1">
      <c r="A1000" s="102"/>
      <c r="B1000" s="105"/>
      <c r="C1000" s="105"/>
      <c r="D1000" s="105"/>
      <c r="E1000" s="107"/>
      <c r="F1000" s="111"/>
      <c r="G1000" s="109"/>
      <c r="H1000" s="118">
        <f t="shared" si="108"/>
        <v>0</v>
      </c>
      <c r="I1000" s="119"/>
      <c r="J1000" s="113">
        <f t="shared" si="109"/>
        <v>0</v>
      </c>
      <c r="K1000" s="120"/>
      <c r="L1000" s="113">
        <f t="shared" si="110"/>
        <v>0</v>
      </c>
      <c r="M1000" s="121">
        <f t="shared" si="111"/>
        <v>0</v>
      </c>
      <c r="N1000" s="152">
        <f t="shared" si="112"/>
        <v>0</v>
      </c>
      <c r="O1000" s="153">
        <f t="shared" si="113"/>
        <v>0</v>
      </c>
    </row>
    <row r="1001" spans="1:15" s="132" customFormat="1" ht="39.950000000000003" customHeight="1">
      <c r="A1001" s="102"/>
      <c r="B1001" s="105"/>
      <c r="C1001" s="105"/>
      <c r="D1001" s="105"/>
      <c r="E1001" s="107"/>
      <c r="F1001" s="111"/>
      <c r="G1001" s="109"/>
      <c r="H1001" s="118">
        <f t="shared" si="108"/>
        <v>0</v>
      </c>
      <c r="I1001" s="119"/>
      <c r="J1001" s="113">
        <f t="shared" si="109"/>
        <v>0</v>
      </c>
      <c r="K1001" s="120"/>
      <c r="L1001" s="113">
        <f t="shared" si="110"/>
        <v>0</v>
      </c>
      <c r="M1001" s="121">
        <f t="shared" si="111"/>
        <v>0</v>
      </c>
      <c r="N1001" s="152">
        <f t="shared" si="112"/>
        <v>0</v>
      </c>
      <c r="O1001" s="153">
        <f t="shared" si="113"/>
        <v>0</v>
      </c>
    </row>
    <row r="1002" spans="1:15" s="132" customFormat="1" ht="39.950000000000003" customHeight="1">
      <c r="A1002" s="102"/>
      <c r="B1002" s="105"/>
      <c r="C1002" s="105"/>
      <c r="D1002" s="105"/>
      <c r="E1002" s="107"/>
      <c r="F1002" s="111"/>
      <c r="G1002" s="109"/>
      <c r="H1002" s="118">
        <f t="shared" si="108"/>
        <v>0</v>
      </c>
      <c r="I1002" s="119"/>
      <c r="J1002" s="113">
        <f t="shared" si="109"/>
        <v>0</v>
      </c>
      <c r="K1002" s="120"/>
      <c r="L1002" s="113">
        <f t="shared" si="110"/>
        <v>0</v>
      </c>
      <c r="M1002" s="121">
        <f t="shared" si="111"/>
        <v>0</v>
      </c>
      <c r="N1002" s="152">
        <f t="shared" si="112"/>
        <v>0</v>
      </c>
      <c r="O1002" s="153">
        <f t="shared" si="113"/>
        <v>0</v>
      </c>
    </row>
    <row r="1003" spans="1:15" s="132" customFormat="1" ht="39.950000000000003" customHeight="1">
      <c r="A1003" s="102"/>
      <c r="B1003" s="105"/>
      <c r="C1003" s="105"/>
      <c r="D1003" s="105"/>
      <c r="E1003" s="107"/>
      <c r="F1003" s="111"/>
      <c r="G1003" s="109"/>
      <c r="H1003" s="118">
        <f t="shared" si="108"/>
        <v>0</v>
      </c>
      <c r="I1003" s="119"/>
      <c r="J1003" s="113">
        <f t="shared" si="109"/>
        <v>0</v>
      </c>
      <c r="K1003" s="120"/>
      <c r="L1003" s="113">
        <f t="shared" si="110"/>
        <v>0</v>
      </c>
      <c r="M1003" s="121">
        <f t="shared" si="111"/>
        <v>0</v>
      </c>
      <c r="N1003" s="152">
        <f t="shared" si="112"/>
        <v>0</v>
      </c>
      <c r="O1003" s="153">
        <f t="shared" si="113"/>
        <v>0</v>
      </c>
    </row>
    <row r="1004" spans="1:15" s="132" customFormat="1" ht="39.950000000000003" customHeight="1">
      <c r="A1004" s="102"/>
      <c r="B1004" s="105"/>
      <c r="C1004" s="105"/>
      <c r="D1004" s="105"/>
      <c r="E1004" s="107"/>
      <c r="F1004" s="111"/>
      <c r="G1004" s="109"/>
      <c r="H1004" s="118">
        <f t="shared" si="108"/>
        <v>0</v>
      </c>
      <c r="I1004" s="119"/>
      <c r="J1004" s="113">
        <f t="shared" si="109"/>
        <v>0</v>
      </c>
      <c r="K1004" s="120"/>
      <c r="L1004" s="113">
        <f t="shared" si="110"/>
        <v>0</v>
      </c>
      <c r="M1004" s="121">
        <f t="shared" si="111"/>
        <v>0</v>
      </c>
      <c r="N1004" s="152">
        <f t="shared" si="112"/>
        <v>0</v>
      </c>
      <c r="O1004" s="153">
        <f t="shared" si="113"/>
        <v>0</v>
      </c>
    </row>
    <row r="1005" spans="1:15" s="132" customFormat="1" ht="39.950000000000003" customHeight="1">
      <c r="A1005" s="102"/>
      <c r="B1005" s="105"/>
      <c r="C1005" s="105"/>
      <c r="D1005" s="105"/>
      <c r="E1005" s="107"/>
      <c r="F1005" s="111"/>
      <c r="G1005" s="109"/>
      <c r="H1005" s="118">
        <f t="shared" si="108"/>
        <v>0</v>
      </c>
      <c r="I1005" s="119"/>
      <c r="J1005" s="113">
        <f t="shared" si="109"/>
        <v>0</v>
      </c>
      <c r="K1005" s="120"/>
      <c r="L1005" s="113">
        <f t="shared" si="110"/>
        <v>0</v>
      </c>
      <c r="M1005" s="121">
        <f t="shared" si="111"/>
        <v>0</v>
      </c>
      <c r="N1005" s="152">
        <f t="shared" si="112"/>
        <v>0</v>
      </c>
      <c r="O1005" s="153">
        <f t="shared" si="113"/>
        <v>0</v>
      </c>
    </row>
    <row r="1006" spans="1:15" s="132" customFormat="1" ht="39.950000000000003" customHeight="1">
      <c r="A1006" s="102"/>
      <c r="B1006" s="105"/>
      <c r="C1006" s="105"/>
      <c r="D1006" s="105"/>
      <c r="E1006" s="107"/>
      <c r="F1006" s="111"/>
      <c r="G1006" s="109"/>
      <c r="H1006" s="118">
        <f t="shared" si="108"/>
        <v>0</v>
      </c>
      <c r="I1006" s="119"/>
      <c r="J1006" s="113">
        <f t="shared" si="109"/>
        <v>0</v>
      </c>
      <c r="K1006" s="120"/>
      <c r="L1006" s="113">
        <f t="shared" si="110"/>
        <v>0</v>
      </c>
      <c r="M1006" s="121">
        <f t="shared" si="111"/>
        <v>0</v>
      </c>
      <c r="N1006" s="152">
        <f t="shared" si="112"/>
        <v>0</v>
      </c>
      <c r="O1006" s="153">
        <f t="shared" si="113"/>
        <v>0</v>
      </c>
    </row>
    <row r="1007" spans="1:15" s="132" customFormat="1" ht="39.950000000000003" customHeight="1">
      <c r="A1007" s="102"/>
      <c r="B1007" s="105"/>
      <c r="C1007" s="105"/>
      <c r="D1007" s="105"/>
      <c r="E1007" s="107"/>
      <c r="F1007" s="111"/>
      <c r="G1007" s="109"/>
      <c r="H1007" s="118">
        <f t="shared" si="108"/>
        <v>0</v>
      </c>
      <c r="I1007" s="119"/>
      <c r="J1007" s="113">
        <f t="shared" si="109"/>
        <v>0</v>
      </c>
      <c r="K1007" s="120"/>
      <c r="L1007" s="113">
        <f t="shared" si="110"/>
        <v>0</v>
      </c>
      <c r="M1007" s="121">
        <f t="shared" si="111"/>
        <v>0</v>
      </c>
      <c r="N1007" s="152">
        <f t="shared" si="112"/>
        <v>0</v>
      </c>
      <c r="O1007" s="153">
        <f t="shared" si="113"/>
        <v>0</v>
      </c>
    </row>
    <row r="1008" spans="1:15" s="132" customFormat="1" ht="39.950000000000003" customHeight="1">
      <c r="A1008" s="102"/>
      <c r="B1008" s="105"/>
      <c r="C1008" s="105"/>
      <c r="D1008" s="105"/>
      <c r="E1008" s="107"/>
      <c r="F1008" s="111"/>
      <c r="G1008" s="109"/>
      <c r="H1008" s="118">
        <f t="shared" si="108"/>
        <v>0</v>
      </c>
      <c r="I1008" s="119"/>
      <c r="J1008" s="113">
        <f t="shared" si="109"/>
        <v>0</v>
      </c>
      <c r="K1008" s="120"/>
      <c r="L1008" s="113">
        <f t="shared" si="110"/>
        <v>0</v>
      </c>
      <c r="M1008" s="121">
        <f t="shared" si="111"/>
        <v>0</v>
      </c>
      <c r="N1008" s="152">
        <f t="shared" si="112"/>
        <v>0</v>
      </c>
      <c r="O1008" s="153">
        <f t="shared" si="113"/>
        <v>0</v>
      </c>
    </row>
    <row r="1009" spans="1:15" s="132" customFormat="1" ht="39.950000000000003" customHeight="1">
      <c r="A1009" s="102"/>
      <c r="B1009" s="105"/>
      <c r="C1009" s="105"/>
      <c r="D1009" s="105"/>
      <c r="E1009" s="107"/>
      <c r="F1009" s="111"/>
      <c r="G1009" s="109"/>
      <c r="H1009" s="118">
        <f t="shared" si="108"/>
        <v>0</v>
      </c>
      <c r="I1009" s="119"/>
      <c r="J1009" s="113">
        <f t="shared" si="109"/>
        <v>0</v>
      </c>
      <c r="K1009" s="120"/>
      <c r="L1009" s="113">
        <f t="shared" si="110"/>
        <v>0</v>
      </c>
      <c r="M1009" s="121">
        <f t="shared" si="111"/>
        <v>0</v>
      </c>
      <c r="N1009" s="152">
        <f t="shared" si="112"/>
        <v>0</v>
      </c>
      <c r="O1009" s="153">
        <f t="shared" si="113"/>
        <v>0</v>
      </c>
    </row>
    <row r="1010" spans="1:15" s="132" customFormat="1" ht="39.950000000000003" customHeight="1">
      <c r="A1010" s="102"/>
      <c r="B1010" s="105"/>
      <c r="C1010" s="105"/>
      <c r="D1010" s="105"/>
      <c r="E1010" s="107"/>
      <c r="F1010" s="111"/>
      <c r="G1010" s="109"/>
      <c r="H1010" s="118">
        <f t="shared" si="108"/>
        <v>0</v>
      </c>
      <c r="I1010" s="119"/>
      <c r="J1010" s="113">
        <f t="shared" si="109"/>
        <v>0</v>
      </c>
      <c r="K1010" s="120"/>
      <c r="L1010" s="113">
        <f t="shared" si="110"/>
        <v>0</v>
      </c>
      <c r="M1010" s="121">
        <f t="shared" si="111"/>
        <v>0</v>
      </c>
      <c r="N1010" s="152">
        <f t="shared" si="112"/>
        <v>0</v>
      </c>
      <c r="O1010" s="153">
        <f t="shared" si="113"/>
        <v>0</v>
      </c>
    </row>
    <row r="1011" spans="1:15" s="132" customFormat="1" ht="39.950000000000003" customHeight="1">
      <c r="A1011" s="102"/>
      <c r="B1011" s="105"/>
      <c r="C1011" s="105"/>
      <c r="D1011" s="105"/>
      <c r="E1011" s="107"/>
      <c r="F1011" s="111"/>
      <c r="G1011" s="109"/>
      <c r="H1011" s="118">
        <f t="shared" si="108"/>
        <v>0</v>
      </c>
      <c r="I1011" s="119"/>
      <c r="J1011" s="113">
        <f t="shared" si="109"/>
        <v>0</v>
      </c>
      <c r="K1011" s="120"/>
      <c r="L1011" s="113">
        <f t="shared" si="110"/>
        <v>0</v>
      </c>
      <c r="M1011" s="121">
        <f t="shared" si="111"/>
        <v>0</v>
      </c>
      <c r="N1011" s="152">
        <f t="shared" si="112"/>
        <v>0</v>
      </c>
      <c r="O1011" s="153">
        <f t="shared" si="113"/>
        <v>0</v>
      </c>
    </row>
    <row r="1012" spans="1:15" s="132" customFormat="1" ht="39.950000000000003" customHeight="1">
      <c r="A1012" s="102"/>
      <c r="B1012" s="105"/>
      <c r="C1012" s="105"/>
      <c r="D1012" s="105"/>
      <c r="E1012" s="107"/>
      <c r="F1012" s="111"/>
      <c r="G1012" s="109"/>
      <c r="H1012" s="118">
        <f t="shared" si="108"/>
        <v>0</v>
      </c>
      <c r="I1012" s="119"/>
      <c r="J1012" s="113">
        <f t="shared" si="109"/>
        <v>0</v>
      </c>
      <c r="K1012" s="120"/>
      <c r="L1012" s="113">
        <f t="shared" si="110"/>
        <v>0</v>
      </c>
      <c r="M1012" s="121">
        <f t="shared" si="111"/>
        <v>0</v>
      </c>
      <c r="N1012" s="152">
        <f t="shared" si="112"/>
        <v>0</v>
      </c>
      <c r="O1012" s="153">
        <f t="shared" si="113"/>
        <v>0</v>
      </c>
    </row>
    <row r="1013" spans="1:15" s="132" customFormat="1" ht="39.950000000000003" customHeight="1">
      <c r="A1013" s="102"/>
      <c r="B1013" s="105"/>
      <c r="C1013" s="105"/>
      <c r="D1013" s="105"/>
      <c r="E1013" s="107"/>
      <c r="F1013" s="111"/>
      <c r="G1013" s="109"/>
      <c r="H1013" s="118">
        <f t="shared" si="108"/>
        <v>0</v>
      </c>
      <c r="I1013" s="119"/>
      <c r="J1013" s="113">
        <f t="shared" si="109"/>
        <v>0</v>
      </c>
      <c r="K1013" s="120"/>
      <c r="L1013" s="113">
        <f t="shared" si="110"/>
        <v>0</v>
      </c>
      <c r="M1013" s="121">
        <f t="shared" si="111"/>
        <v>0</v>
      </c>
      <c r="N1013" s="152">
        <f t="shared" si="112"/>
        <v>0</v>
      </c>
      <c r="O1013" s="153">
        <f t="shared" si="113"/>
        <v>0</v>
      </c>
    </row>
    <row r="1014" spans="1:15" s="132" customFormat="1" ht="39.950000000000003" customHeight="1">
      <c r="A1014" s="102"/>
      <c r="B1014" s="105"/>
      <c r="C1014" s="105"/>
      <c r="D1014" s="105"/>
      <c r="E1014" s="107"/>
      <c r="F1014" s="111"/>
      <c r="G1014" s="109"/>
      <c r="H1014" s="118">
        <f t="shared" si="108"/>
        <v>0</v>
      </c>
      <c r="I1014" s="119"/>
      <c r="J1014" s="113">
        <f t="shared" si="109"/>
        <v>0</v>
      </c>
      <c r="K1014" s="120"/>
      <c r="L1014" s="113">
        <f t="shared" si="110"/>
        <v>0</v>
      </c>
      <c r="M1014" s="121">
        <f t="shared" si="111"/>
        <v>0</v>
      </c>
      <c r="N1014" s="152">
        <f t="shared" si="112"/>
        <v>0</v>
      </c>
      <c r="O1014" s="153">
        <f t="shared" si="113"/>
        <v>0</v>
      </c>
    </row>
    <row r="1015" spans="1:15" s="132" customFormat="1" ht="39.75" customHeight="1">
      <c r="A1015" s="102"/>
      <c r="B1015" s="105"/>
      <c r="C1015" s="105"/>
      <c r="D1015" s="105"/>
      <c r="E1015" s="107"/>
      <c r="F1015" s="111"/>
      <c r="G1015" s="109"/>
      <c r="H1015" s="118">
        <f t="shared" si="108"/>
        <v>0</v>
      </c>
      <c r="I1015" s="119"/>
      <c r="J1015" s="113">
        <f t="shared" si="109"/>
        <v>0</v>
      </c>
      <c r="K1015" s="120"/>
      <c r="L1015" s="113">
        <f t="shared" si="110"/>
        <v>0</v>
      </c>
      <c r="M1015" s="121">
        <f t="shared" si="111"/>
        <v>0</v>
      </c>
      <c r="N1015" s="152">
        <f t="shared" si="112"/>
        <v>0</v>
      </c>
      <c r="O1015" s="153">
        <f t="shared" si="113"/>
        <v>0</v>
      </c>
    </row>
    <row r="1016" spans="1:15" s="132" customFormat="1" ht="39.950000000000003" customHeight="1">
      <c r="A1016" s="102"/>
      <c r="B1016" s="105"/>
      <c r="C1016" s="105"/>
      <c r="D1016" s="105"/>
      <c r="E1016" s="107"/>
      <c r="F1016" s="111"/>
      <c r="G1016" s="109"/>
      <c r="H1016" s="118">
        <f t="shared" si="108"/>
        <v>0</v>
      </c>
      <c r="I1016" s="119"/>
      <c r="J1016" s="113">
        <f t="shared" si="109"/>
        <v>0</v>
      </c>
      <c r="K1016" s="120"/>
      <c r="L1016" s="113">
        <f t="shared" si="110"/>
        <v>0</v>
      </c>
      <c r="M1016" s="121">
        <f t="shared" si="111"/>
        <v>0</v>
      </c>
      <c r="N1016" s="152">
        <f t="shared" si="112"/>
        <v>0</v>
      </c>
      <c r="O1016" s="153">
        <f t="shared" si="113"/>
        <v>0</v>
      </c>
    </row>
    <row r="1017" spans="1:15" s="132" customFormat="1" ht="39.950000000000003" customHeight="1">
      <c r="A1017" s="102"/>
      <c r="B1017" s="105"/>
      <c r="C1017" s="105"/>
      <c r="D1017" s="105"/>
      <c r="E1017" s="107"/>
      <c r="F1017" s="111"/>
      <c r="G1017" s="109"/>
      <c r="H1017" s="118">
        <f t="shared" si="108"/>
        <v>0</v>
      </c>
      <c r="I1017" s="119"/>
      <c r="J1017" s="113">
        <f t="shared" si="109"/>
        <v>0</v>
      </c>
      <c r="K1017" s="120"/>
      <c r="L1017" s="113">
        <f t="shared" si="110"/>
        <v>0</v>
      </c>
      <c r="M1017" s="121">
        <f t="shared" si="111"/>
        <v>0</v>
      </c>
      <c r="N1017" s="152">
        <f t="shared" si="112"/>
        <v>0</v>
      </c>
      <c r="O1017" s="153">
        <f t="shared" si="113"/>
        <v>0</v>
      </c>
    </row>
    <row r="1018" spans="1:15" s="132" customFormat="1" ht="39.75" customHeight="1">
      <c r="A1018" s="102"/>
      <c r="B1018" s="105"/>
      <c r="C1018" s="105"/>
      <c r="D1018" s="105"/>
      <c r="E1018" s="107"/>
      <c r="F1018" s="111"/>
      <c r="G1018" s="109"/>
      <c r="H1018" s="118">
        <f t="shared" si="108"/>
        <v>0</v>
      </c>
      <c r="I1018" s="119"/>
      <c r="J1018" s="113">
        <f t="shared" si="109"/>
        <v>0</v>
      </c>
      <c r="K1018" s="120"/>
      <c r="L1018" s="113">
        <f t="shared" si="110"/>
        <v>0</v>
      </c>
      <c r="M1018" s="121">
        <f t="shared" si="111"/>
        <v>0</v>
      </c>
      <c r="N1018" s="152">
        <f t="shared" si="112"/>
        <v>0</v>
      </c>
      <c r="O1018" s="153">
        <f t="shared" si="113"/>
        <v>0</v>
      </c>
    </row>
    <row r="1019" spans="1:15" s="132" customFormat="1" ht="39.950000000000003" customHeight="1">
      <c r="A1019" s="102"/>
      <c r="B1019" s="105"/>
      <c r="C1019" s="105"/>
      <c r="D1019" s="105"/>
      <c r="E1019" s="107"/>
      <c r="F1019" s="111"/>
      <c r="G1019" s="109"/>
      <c r="H1019" s="118">
        <f t="shared" si="108"/>
        <v>0</v>
      </c>
      <c r="I1019" s="119"/>
      <c r="J1019" s="113">
        <f t="shared" si="109"/>
        <v>0</v>
      </c>
      <c r="K1019" s="120"/>
      <c r="L1019" s="113">
        <f t="shared" si="110"/>
        <v>0</v>
      </c>
      <c r="M1019" s="121">
        <f t="shared" si="111"/>
        <v>0</v>
      </c>
      <c r="N1019" s="152">
        <f t="shared" si="112"/>
        <v>0</v>
      </c>
      <c r="O1019" s="153">
        <f t="shared" si="113"/>
        <v>0</v>
      </c>
    </row>
    <row r="1020" spans="1:15" s="132" customFormat="1" ht="39.950000000000003" customHeight="1">
      <c r="A1020" s="102"/>
      <c r="B1020" s="105"/>
      <c r="C1020" s="105"/>
      <c r="D1020" s="105"/>
      <c r="E1020" s="107"/>
      <c r="F1020" s="111"/>
      <c r="G1020" s="109"/>
      <c r="H1020" s="118">
        <f t="shared" si="108"/>
        <v>0</v>
      </c>
      <c r="I1020" s="119"/>
      <c r="J1020" s="113">
        <f t="shared" si="109"/>
        <v>0</v>
      </c>
      <c r="K1020" s="120"/>
      <c r="L1020" s="113">
        <f t="shared" si="110"/>
        <v>0</v>
      </c>
      <c r="M1020" s="121">
        <f t="shared" si="111"/>
        <v>0</v>
      </c>
      <c r="N1020" s="152">
        <f t="shared" si="112"/>
        <v>0</v>
      </c>
      <c r="O1020" s="153">
        <f t="shared" si="113"/>
        <v>0</v>
      </c>
    </row>
    <row r="1021" spans="1:15" s="132" customFormat="1" ht="39.950000000000003" customHeight="1">
      <c r="A1021" s="102"/>
      <c r="B1021" s="105"/>
      <c r="C1021" s="105"/>
      <c r="D1021" s="105"/>
      <c r="E1021" s="107"/>
      <c r="F1021" s="111"/>
      <c r="G1021" s="109"/>
      <c r="H1021" s="118">
        <f t="shared" si="108"/>
        <v>0</v>
      </c>
      <c r="I1021" s="119"/>
      <c r="J1021" s="113">
        <f t="shared" si="109"/>
        <v>0</v>
      </c>
      <c r="K1021" s="120"/>
      <c r="L1021" s="113">
        <f t="shared" si="110"/>
        <v>0</v>
      </c>
      <c r="M1021" s="121">
        <f t="shared" si="111"/>
        <v>0</v>
      </c>
      <c r="N1021" s="152">
        <f t="shared" si="112"/>
        <v>0</v>
      </c>
      <c r="O1021" s="153">
        <f t="shared" si="113"/>
        <v>0</v>
      </c>
    </row>
    <row r="1022" spans="1:15" s="132" customFormat="1" ht="39.950000000000003" customHeight="1">
      <c r="A1022" s="102"/>
      <c r="B1022" s="105"/>
      <c r="C1022" s="105"/>
      <c r="D1022" s="105"/>
      <c r="E1022" s="107"/>
      <c r="F1022" s="111"/>
      <c r="G1022" s="109"/>
      <c r="H1022" s="118">
        <f t="shared" si="108"/>
        <v>0</v>
      </c>
      <c r="I1022" s="119"/>
      <c r="J1022" s="113">
        <f t="shared" si="109"/>
        <v>0</v>
      </c>
      <c r="K1022" s="120"/>
      <c r="L1022" s="113">
        <f t="shared" si="110"/>
        <v>0</v>
      </c>
      <c r="M1022" s="121">
        <f t="shared" si="111"/>
        <v>0</v>
      </c>
      <c r="N1022" s="152">
        <f t="shared" si="112"/>
        <v>0</v>
      </c>
      <c r="O1022" s="153">
        <f t="shared" si="113"/>
        <v>0</v>
      </c>
    </row>
    <row r="1023" spans="1:15" s="132" customFormat="1" ht="39.950000000000003" customHeight="1">
      <c r="A1023" s="102"/>
      <c r="B1023" s="105"/>
      <c r="C1023" s="105"/>
      <c r="D1023" s="105"/>
      <c r="E1023" s="107"/>
      <c r="F1023" s="111"/>
      <c r="G1023" s="109"/>
      <c r="H1023" s="118">
        <f t="shared" si="108"/>
        <v>0</v>
      </c>
      <c r="I1023" s="119"/>
      <c r="J1023" s="113">
        <f t="shared" si="109"/>
        <v>0</v>
      </c>
      <c r="K1023" s="120"/>
      <c r="L1023" s="113">
        <f t="shared" si="110"/>
        <v>0</v>
      </c>
      <c r="M1023" s="121">
        <f t="shared" si="111"/>
        <v>0</v>
      </c>
      <c r="N1023" s="152">
        <f t="shared" si="112"/>
        <v>0</v>
      </c>
      <c r="O1023" s="153">
        <f t="shared" si="113"/>
        <v>0</v>
      </c>
    </row>
    <row r="1024" spans="1:15" s="132" customFormat="1" ht="39.950000000000003" customHeight="1">
      <c r="A1024" s="102"/>
      <c r="B1024" s="105"/>
      <c r="C1024" s="105"/>
      <c r="D1024" s="105"/>
      <c r="E1024" s="107"/>
      <c r="F1024" s="111"/>
      <c r="G1024" s="109"/>
      <c r="H1024" s="118">
        <f t="shared" si="108"/>
        <v>0</v>
      </c>
      <c r="I1024" s="119"/>
      <c r="J1024" s="113">
        <f t="shared" si="109"/>
        <v>0</v>
      </c>
      <c r="K1024" s="120"/>
      <c r="L1024" s="113">
        <f t="shared" si="110"/>
        <v>0</v>
      </c>
      <c r="M1024" s="121">
        <f t="shared" si="111"/>
        <v>0</v>
      </c>
      <c r="N1024" s="152">
        <f t="shared" si="112"/>
        <v>0</v>
      </c>
      <c r="O1024" s="153">
        <f t="shared" si="113"/>
        <v>0</v>
      </c>
    </row>
    <row r="1025" spans="1:15" s="132" customFormat="1" ht="39.950000000000003" customHeight="1">
      <c r="A1025" s="102"/>
      <c r="B1025" s="105"/>
      <c r="C1025" s="105"/>
      <c r="D1025" s="105"/>
      <c r="E1025" s="107"/>
      <c r="F1025" s="111"/>
      <c r="G1025" s="109"/>
      <c r="H1025" s="118">
        <f t="shared" si="108"/>
        <v>0</v>
      </c>
      <c r="I1025" s="119"/>
      <c r="J1025" s="113">
        <f t="shared" si="109"/>
        <v>0</v>
      </c>
      <c r="K1025" s="120"/>
      <c r="L1025" s="113">
        <f t="shared" si="110"/>
        <v>0</v>
      </c>
      <c r="M1025" s="121">
        <f t="shared" si="111"/>
        <v>0</v>
      </c>
      <c r="N1025" s="152">
        <f t="shared" si="112"/>
        <v>0</v>
      </c>
      <c r="O1025" s="153">
        <f t="shared" si="113"/>
        <v>0</v>
      </c>
    </row>
    <row r="1026" spans="1:15" s="132" customFormat="1" ht="39.950000000000003" customHeight="1">
      <c r="A1026" s="102"/>
      <c r="B1026" s="105"/>
      <c r="C1026" s="105"/>
      <c r="D1026" s="105"/>
      <c r="E1026" s="107"/>
      <c r="F1026" s="111"/>
      <c r="G1026" s="109"/>
      <c r="H1026" s="118">
        <f t="shared" si="108"/>
        <v>0</v>
      </c>
      <c r="I1026" s="119"/>
      <c r="J1026" s="113">
        <f t="shared" si="109"/>
        <v>0</v>
      </c>
      <c r="K1026" s="120"/>
      <c r="L1026" s="113">
        <f t="shared" si="110"/>
        <v>0</v>
      </c>
      <c r="M1026" s="121">
        <f t="shared" si="111"/>
        <v>0</v>
      </c>
      <c r="N1026" s="152">
        <f t="shared" si="112"/>
        <v>0</v>
      </c>
      <c r="O1026" s="153">
        <f t="shared" si="113"/>
        <v>0</v>
      </c>
    </row>
    <row r="1027" spans="1:15" s="132" customFormat="1" ht="39.950000000000003" customHeight="1">
      <c r="A1027" s="102"/>
      <c r="B1027" s="105"/>
      <c r="C1027" s="105"/>
      <c r="D1027" s="105"/>
      <c r="E1027" s="107"/>
      <c r="F1027" s="111"/>
      <c r="G1027" s="109"/>
      <c r="H1027" s="118">
        <f t="shared" si="108"/>
        <v>0</v>
      </c>
      <c r="I1027" s="119"/>
      <c r="J1027" s="113">
        <f t="shared" si="109"/>
        <v>0</v>
      </c>
      <c r="K1027" s="120"/>
      <c r="L1027" s="113">
        <f t="shared" si="110"/>
        <v>0</v>
      </c>
      <c r="M1027" s="121">
        <f t="shared" si="111"/>
        <v>0</v>
      </c>
      <c r="N1027" s="152">
        <f t="shared" si="112"/>
        <v>0</v>
      </c>
      <c r="O1027" s="153">
        <f t="shared" si="113"/>
        <v>0</v>
      </c>
    </row>
    <row r="1028" spans="1:15" s="132" customFormat="1" ht="39.950000000000003" customHeight="1">
      <c r="A1028" s="102"/>
      <c r="B1028" s="105"/>
      <c r="C1028" s="105"/>
      <c r="D1028" s="105"/>
      <c r="E1028" s="107"/>
      <c r="F1028" s="111"/>
      <c r="G1028" s="109"/>
      <c r="H1028" s="118">
        <f t="shared" si="108"/>
        <v>0</v>
      </c>
      <c r="I1028" s="119"/>
      <c r="J1028" s="113">
        <f t="shared" si="109"/>
        <v>0</v>
      </c>
      <c r="K1028" s="120"/>
      <c r="L1028" s="113">
        <f t="shared" si="110"/>
        <v>0</v>
      </c>
      <c r="M1028" s="121">
        <f t="shared" si="111"/>
        <v>0</v>
      </c>
      <c r="N1028" s="152">
        <f t="shared" si="112"/>
        <v>0</v>
      </c>
      <c r="O1028" s="153">
        <f t="shared" si="113"/>
        <v>0</v>
      </c>
    </row>
    <row r="1029" spans="1:15" s="132" customFormat="1" ht="39.950000000000003" customHeight="1">
      <c r="A1029" s="102"/>
      <c r="B1029" s="105"/>
      <c r="C1029" s="105"/>
      <c r="D1029" s="105"/>
      <c r="E1029" s="107"/>
      <c r="F1029" s="111"/>
      <c r="G1029" s="109"/>
      <c r="H1029" s="118">
        <f t="shared" si="108"/>
        <v>0</v>
      </c>
      <c r="I1029" s="119"/>
      <c r="J1029" s="113">
        <f t="shared" si="109"/>
        <v>0</v>
      </c>
      <c r="K1029" s="120"/>
      <c r="L1029" s="113">
        <f t="shared" si="110"/>
        <v>0</v>
      </c>
      <c r="M1029" s="121">
        <f t="shared" si="111"/>
        <v>0</v>
      </c>
      <c r="N1029" s="152">
        <f t="shared" si="112"/>
        <v>0</v>
      </c>
      <c r="O1029" s="153">
        <f t="shared" si="113"/>
        <v>0</v>
      </c>
    </row>
    <row r="1030" spans="1:15" s="132" customFormat="1" ht="39.950000000000003" customHeight="1">
      <c r="A1030" s="102"/>
      <c r="B1030" s="105"/>
      <c r="C1030" s="105"/>
      <c r="D1030" s="105"/>
      <c r="E1030" s="107"/>
      <c r="F1030" s="111"/>
      <c r="G1030" s="109"/>
      <c r="H1030" s="118">
        <f t="shared" ref="H1030:H1093" si="114">ROUNDDOWN(F1030*G1030,0)</f>
        <v>0</v>
      </c>
      <c r="I1030" s="119"/>
      <c r="J1030" s="113">
        <f t="shared" ref="J1030:J1093" si="115">ROUNDDOWN(G1030*I1030,0)</f>
        <v>0</v>
      </c>
      <c r="K1030" s="120"/>
      <c r="L1030" s="113">
        <f t="shared" ref="L1030:L1093" si="116">ROUNDDOWN(G1030*K1030,0)</f>
        <v>0</v>
      </c>
      <c r="M1030" s="121">
        <f t="shared" ref="M1030:M1093" si="117">I1030+K1030</f>
        <v>0</v>
      </c>
      <c r="N1030" s="152">
        <f t="shared" ref="N1030:N1093" si="118">SUM(J1030)+L1030</f>
        <v>0</v>
      </c>
      <c r="O1030" s="153">
        <f t="shared" ref="O1030:O1093" si="119">SUM(H1030)-N1030</f>
        <v>0</v>
      </c>
    </row>
    <row r="1031" spans="1:15" s="132" customFormat="1" ht="39.950000000000003" customHeight="1">
      <c r="A1031" s="102"/>
      <c r="B1031" s="105"/>
      <c r="C1031" s="105"/>
      <c r="D1031" s="105"/>
      <c r="E1031" s="107"/>
      <c r="F1031" s="111"/>
      <c r="G1031" s="109"/>
      <c r="H1031" s="118">
        <f t="shared" si="114"/>
        <v>0</v>
      </c>
      <c r="I1031" s="119"/>
      <c r="J1031" s="113">
        <f t="shared" si="115"/>
        <v>0</v>
      </c>
      <c r="K1031" s="120"/>
      <c r="L1031" s="113">
        <f t="shared" si="116"/>
        <v>0</v>
      </c>
      <c r="M1031" s="121">
        <f t="shared" si="117"/>
        <v>0</v>
      </c>
      <c r="N1031" s="152">
        <f t="shared" si="118"/>
        <v>0</v>
      </c>
      <c r="O1031" s="153">
        <f t="shared" si="119"/>
        <v>0</v>
      </c>
    </row>
    <row r="1032" spans="1:15" s="132" customFormat="1" ht="39.950000000000003" customHeight="1">
      <c r="A1032" s="102"/>
      <c r="B1032" s="105"/>
      <c r="C1032" s="105"/>
      <c r="D1032" s="105"/>
      <c r="E1032" s="107"/>
      <c r="F1032" s="111"/>
      <c r="G1032" s="109"/>
      <c r="H1032" s="118">
        <f t="shared" si="114"/>
        <v>0</v>
      </c>
      <c r="I1032" s="119"/>
      <c r="J1032" s="113">
        <f t="shared" si="115"/>
        <v>0</v>
      </c>
      <c r="K1032" s="120"/>
      <c r="L1032" s="113">
        <f t="shared" si="116"/>
        <v>0</v>
      </c>
      <c r="M1032" s="121">
        <f t="shared" si="117"/>
        <v>0</v>
      </c>
      <c r="N1032" s="152">
        <f t="shared" si="118"/>
        <v>0</v>
      </c>
      <c r="O1032" s="153">
        <f t="shared" si="119"/>
        <v>0</v>
      </c>
    </row>
    <row r="1033" spans="1:15" s="132" customFormat="1" ht="39.950000000000003" customHeight="1">
      <c r="A1033" s="102"/>
      <c r="B1033" s="105"/>
      <c r="C1033" s="105"/>
      <c r="D1033" s="105"/>
      <c r="E1033" s="107"/>
      <c r="F1033" s="111"/>
      <c r="G1033" s="109"/>
      <c r="H1033" s="118">
        <f t="shared" si="114"/>
        <v>0</v>
      </c>
      <c r="I1033" s="119"/>
      <c r="J1033" s="113">
        <f t="shared" si="115"/>
        <v>0</v>
      </c>
      <c r="K1033" s="120"/>
      <c r="L1033" s="113">
        <f t="shared" si="116"/>
        <v>0</v>
      </c>
      <c r="M1033" s="121">
        <f t="shared" si="117"/>
        <v>0</v>
      </c>
      <c r="N1033" s="152">
        <f t="shared" si="118"/>
        <v>0</v>
      </c>
      <c r="O1033" s="153">
        <f t="shared" si="119"/>
        <v>0</v>
      </c>
    </row>
    <row r="1034" spans="1:15" s="132" customFormat="1" ht="39.950000000000003" customHeight="1">
      <c r="A1034" s="102"/>
      <c r="B1034" s="105"/>
      <c r="C1034" s="105"/>
      <c r="D1034" s="105"/>
      <c r="E1034" s="107"/>
      <c r="F1034" s="111"/>
      <c r="G1034" s="109"/>
      <c r="H1034" s="118">
        <f t="shared" si="114"/>
        <v>0</v>
      </c>
      <c r="I1034" s="119"/>
      <c r="J1034" s="113">
        <f t="shared" si="115"/>
        <v>0</v>
      </c>
      <c r="K1034" s="120"/>
      <c r="L1034" s="113">
        <f t="shared" si="116"/>
        <v>0</v>
      </c>
      <c r="M1034" s="121">
        <f t="shared" si="117"/>
        <v>0</v>
      </c>
      <c r="N1034" s="152">
        <f t="shared" si="118"/>
        <v>0</v>
      </c>
      <c r="O1034" s="153">
        <f t="shared" si="119"/>
        <v>0</v>
      </c>
    </row>
    <row r="1035" spans="1:15" s="132" customFormat="1" ht="39.950000000000003" customHeight="1">
      <c r="A1035" s="102"/>
      <c r="B1035" s="105"/>
      <c r="C1035" s="105"/>
      <c r="D1035" s="105"/>
      <c r="E1035" s="107"/>
      <c r="F1035" s="111"/>
      <c r="G1035" s="109"/>
      <c r="H1035" s="118">
        <f t="shared" si="114"/>
        <v>0</v>
      </c>
      <c r="I1035" s="119"/>
      <c r="J1035" s="113">
        <f t="shared" si="115"/>
        <v>0</v>
      </c>
      <c r="K1035" s="120"/>
      <c r="L1035" s="113">
        <f t="shared" si="116"/>
        <v>0</v>
      </c>
      <c r="M1035" s="121">
        <f t="shared" si="117"/>
        <v>0</v>
      </c>
      <c r="N1035" s="152">
        <f t="shared" si="118"/>
        <v>0</v>
      </c>
      <c r="O1035" s="153">
        <f t="shared" si="119"/>
        <v>0</v>
      </c>
    </row>
    <row r="1036" spans="1:15" s="132" customFormat="1" ht="39.950000000000003" customHeight="1">
      <c r="A1036" s="102"/>
      <c r="B1036" s="105"/>
      <c r="C1036" s="105"/>
      <c r="D1036" s="105"/>
      <c r="E1036" s="107"/>
      <c r="F1036" s="111"/>
      <c r="G1036" s="109"/>
      <c r="H1036" s="118">
        <f t="shared" si="114"/>
        <v>0</v>
      </c>
      <c r="I1036" s="119"/>
      <c r="J1036" s="113">
        <f t="shared" si="115"/>
        <v>0</v>
      </c>
      <c r="K1036" s="120"/>
      <c r="L1036" s="113">
        <f t="shared" si="116"/>
        <v>0</v>
      </c>
      <c r="M1036" s="121">
        <f t="shared" si="117"/>
        <v>0</v>
      </c>
      <c r="N1036" s="152">
        <f t="shared" si="118"/>
        <v>0</v>
      </c>
      <c r="O1036" s="153">
        <f t="shared" si="119"/>
        <v>0</v>
      </c>
    </row>
    <row r="1037" spans="1:15" s="132" customFormat="1" ht="39.950000000000003" customHeight="1">
      <c r="A1037" s="102"/>
      <c r="B1037" s="105"/>
      <c r="C1037" s="105"/>
      <c r="D1037" s="105"/>
      <c r="E1037" s="107"/>
      <c r="F1037" s="111"/>
      <c r="G1037" s="109"/>
      <c r="H1037" s="118">
        <f t="shared" si="114"/>
        <v>0</v>
      </c>
      <c r="I1037" s="119"/>
      <c r="J1037" s="113">
        <f t="shared" si="115"/>
        <v>0</v>
      </c>
      <c r="K1037" s="120"/>
      <c r="L1037" s="113">
        <f t="shared" si="116"/>
        <v>0</v>
      </c>
      <c r="M1037" s="121">
        <f t="shared" si="117"/>
        <v>0</v>
      </c>
      <c r="N1037" s="152">
        <f t="shared" si="118"/>
        <v>0</v>
      </c>
      <c r="O1037" s="153">
        <f t="shared" si="119"/>
        <v>0</v>
      </c>
    </row>
    <row r="1038" spans="1:15" s="132" customFormat="1" ht="39.950000000000003" customHeight="1">
      <c r="A1038" s="102"/>
      <c r="B1038" s="105"/>
      <c r="C1038" s="105"/>
      <c r="D1038" s="105"/>
      <c r="E1038" s="107"/>
      <c r="F1038" s="111"/>
      <c r="G1038" s="109"/>
      <c r="H1038" s="118">
        <f t="shared" si="114"/>
        <v>0</v>
      </c>
      <c r="I1038" s="119"/>
      <c r="J1038" s="113">
        <f t="shared" si="115"/>
        <v>0</v>
      </c>
      <c r="K1038" s="120"/>
      <c r="L1038" s="113">
        <f t="shared" si="116"/>
        <v>0</v>
      </c>
      <c r="M1038" s="121">
        <f t="shared" si="117"/>
        <v>0</v>
      </c>
      <c r="N1038" s="152">
        <f t="shared" si="118"/>
        <v>0</v>
      </c>
      <c r="O1038" s="153">
        <f t="shared" si="119"/>
        <v>0</v>
      </c>
    </row>
    <row r="1039" spans="1:15" s="132" customFormat="1" ht="39.950000000000003" customHeight="1">
      <c r="A1039" s="102"/>
      <c r="B1039" s="105"/>
      <c r="C1039" s="105"/>
      <c r="D1039" s="105"/>
      <c r="E1039" s="107"/>
      <c r="F1039" s="111"/>
      <c r="G1039" s="109"/>
      <c r="H1039" s="118">
        <f t="shared" si="114"/>
        <v>0</v>
      </c>
      <c r="I1039" s="119"/>
      <c r="J1039" s="113">
        <f t="shared" si="115"/>
        <v>0</v>
      </c>
      <c r="K1039" s="120"/>
      <c r="L1039" s="113">
        <f t="shared" si="116"/>
        <v>0</v>
      </c>
      <c r="M1039" s="121">
        <f t="shared" si="117"/>
        <v>0</v>
      </c>
      <c r="N1039" s="152">
        <f t="shared" si="118"/>
        <v>0</v>
      </c>
      <c r="O1039" s="153">
        <f t="shared" si="119"/>
        <v>0</v>
      </c>
    </row>
    <row r="1040" spans="1:15" s="132" customFormat="1" ht="39.950000000000003" customHeight="1">
      <c r="A1040" s="102"/>
      <c r="B1040" s="105"/>
      <c r="C1040" s="105"/>
      <c r="D1040" s="105"/>
      <c r="E1040" s="107"/>
      <c r="F1040" s="111"/>
      <c r="G1040" s="109"/>
      <c r="H1040" s="118">
        <f t="shared" si="114"/>
        <v>0</v>
      </c>
      <c r="I1040" s="119"/>
      <c r="J1040" s="113">
        <f t="shared" si="115"/>
        <v>0</v>
      </c>
      <c r="K1040" s="120"/>
      <c r="L1040" s="113">
        <f t="shared" si="116"/>
        <v>0</v>
      </c>
      <c r="M1040" s="121">
        <f t="shared" si="117"/>
        <v>0</v>
      </c>
      <c r="N1040" s="152">
        <f t="shared" si="118"/>
        <v>0</v>
      </c>
      <c r="O1040" s="153">
        <f t="shared" si="119"/>
        <v>0</v>
      </c>
    </row>
    <row r="1041" spans="1:15" s="132" customFormat="1" ht="39.75" customHeight="1">
      <c r="A1041" s="102"/>
      <c r="B1041" s="105"/>
      <c r="C1041" s="105"/>
      <c r="D1041" s="105"/>
      <c r="E1041" s="107"/>
      <c r="F1041" s="111"/>
      <c r="G1041" s="109"/>
      <c r="H1041" s="118">
        <f t="shared" si="114"/>
        <v>0</v>
      </c>
      <c r="I1041" s="119"/>
      <c r="J1041" s="113">
        <f t="shared" si="115"/>
        <v>0</v>
      </c>
      <c r="K1041" s="120"/>
      <c r="L1041" s="113">
        <f t="shared" si="116"/>
        <v>0</v>
      </c>
      <c r="M1041" s="121">
        <f t="shared" si="117"/>
        <v>0</v>
      </c>
      <c r="N1041" s="152">
        <f t="shared" si="118"/>
        <v>0</v>
      </c>
      <c r="O1041" s="153">
        <f t="shared" si="119"/>
        <v>0</v>
      </c>
    </row>
    <row r="1042" spans="1:15" s="132" customFormat="1" ht="39.950000000000003" customHeight="1">
      <c r="A1042" s="102"/>
      <c r="B1042" s="105"/>
      <c r="C1042" s="105"/>
      <c r="D1042" s="105"/>
      <c r="E1042" s="107"/>
      <c r="F1042" s="111"/>
      <c r="G1042" s="109"/>
      <c r="H1042" s="118">
        <f t="shared" si="114"/>
        <v>0</v>
      </c>
      <c r="I1042" s="119"/>
      <c r="J1042" s="113">
        <f t="shared" si="115"/>
        <v>0</v>
      </c>
      <c r="K1042" s="120"/>
      <c r="L1042" s="113">
        <f t="shared" si="116"/>
        <v>0</v>
      </c>
      <c r="M1042" s="121">
        <f t="shared" si="117"/>
        <v>0</v>
      </c>
      <c r="N1042" s="152">
        <f t="shared" si="118"/>
        <v>0</v>
      </c>
      <c r="O1042" s="153">
        <f t="shared" si="119"/>
        <v>0</v>
      </c>
    </row>
    <row r="1043" spans="1:15" s="132" customFormat="1" ht="39.950000000000003" customHeight="1">
      <c r="A1043" s="102"/>
      <c r="B1043" s="105"/>
      <c r="C1043" s="105"/>
      <c r="D1043" s="105"/>
      <c r="E1043" s="107"/>
      <c r="F1043" s="111"/>
      <c r="G1043" s="109"/>
      <c r="H1043" s="118">
        <f t="shared" si="114"/>
        <v>0</v>
      </c>
      <c r="I1043" s="119"/>
      <c r="J1043" s="113">
        <f t="shared" si="115"/>
        <v>0</v>
      </c>
      <c r="K1043" s="120"/>
      <c r="L1043" s="113">
        <f t="shared" si="116"/>
        <v>0</v>
      </c>
      <c r="M1043" s="121">
        <f t="shared" si="117"/>
        <v>0</v>
      </c>
      <c r="N1043" s="152">
        <f t="shared" si="118"/>
        <v>0</v>
      </c>
      <c r="O1043" s="153">
        <f t="shared" si="119"/>
        <v>0</v>
      </c>
    </row>
    <row r="1044" spans="1:15" s="132" customFormat="1" ht="39.950000000000003" customHeight="1">
      <c r="A1044" s="102"/>
      <c r="B1044" s="105"/>
      <c r="C1044" s="105"/>
      <c r="D1044" s="105"/>
      <c r="E1044" s="107"/>
      <c r="F1044" s="111"/>
      <c r="G1044" s="109"/>
      <c r="H1044" s="118">
        <f t="shared" si="114"/>
        <v>0</v>
      </c>
      <c r="I1044" s="119"/>
      <c r="J1044" s="113">
        <f t="shared" si="115"/>
        <v>0</v>
      </c>
      <c r="K1044" s="120"/>
      <c r="L1044" s="113">
        <f t="shared" si="116"/>
        <v>0</v>
      </c>
      <c r="M1044" s="121">
        <f t="shared" si="117"/>
        <v>0</v>
      </c>
      <c r="N1044" s="152">
        <f t="shared" si="118"/>
        <v>0</v>
      </c>
      <c r="O1044" s="153">
        <f t="shared" si="119"/>
        <v>0</v>
      </c>
    </row>
    <row r="1045" spans="1:15" s="132" customFormat="1" ht="39.950000000000003" customHeight="1">
      <c r="A1045" s="102"/>
      <c r="B1045" s="105"/>
      <c r="C1045" s="105"/>
      <c r="D1045" s="105"/>
      <c r="E1045" s="107"/>
      <c r="F1045" s="111"/>
      <c r="G1045" s="109"/>
      <c r="H1045" s="118">
        <f t="shared" si="114"/>
        <v>0</v>
      </c>
      <c r="I1045" s="119"/>
      <c r="J1045" s="113">
        <f t="shared" si="115"/>
        <v>0</v>
      </c>
      <c r="K1045" s="120"/>
      <c r="L1045" s="113">
        <f t="shared" si="116"/>
        <v>0</v>
      </c>
      <c r="M1045" s="121">
        <f t="shared" si="117"/>
        <v>0</v>
      </c>
      <c r="N1045" s="152">
        <f t="shared" si="118"/>
        <v>0</v>
      </c>
      <c r="O1045" s="153">
        <f t="shared" si="119"/>
        <v>0</v>
      </c>
    </row>
    <row r="1046" spans="1:15" s="132" customFormat="1" ht="39.950000000000003" customHeight="1">
      <c r="A1046" s="102"/>
      <c r="B1046" s="105"/>
      <c r="C1046" s="105"/>
      <c r="D1046" s="105"/>
      <c r="E1046" s="107"/>
      <c r="F1046" s="111"/>
      <c r="G1046" s="109"/>
      <c r="H1046" s="118">
        <f t="shared" si="114"/>
        <v>0</v>
      </c>
      <c r="I1046" s="119"/>
      <c r="J1046" s="113">
        <f t="shared" si="115"/>
        <v>0</v>
      </c>
      <c r="K1046" s="120"/>
      <c r="L1046" s="113">
        <f t="shared" si="116"/>
        <v>0</v>
      </c>
      <c r="M1046" s="121">
        <f t="shared" si="117"/>
        <v>0</v>
      </c>
      <c r="N1046" s="152">
        <f t="shared" si="118"/>
        <v>0</v>
      </c>
      <c r="O1046" s="153">
        <f t="shared" si="119"/>
        <v>0</v>
      </c>
    </row>
    <row r="1047" spans="1:15" s="132" customFormat="1" ht="39.950000000000003" customHeight="1">
      <c r="A1047" s="102"/>
      <c r="B1047" s="105"/>
      <c r="C1047" s="105"/>
      <c r="D1047" s="105"/>
      <c r="E1047" s="107"/>
      <c r="F1047" s="111"/>
      <c r="G1047" s="109"/>
      <c r="H1047" s="118">
        <f t="shared" si="114"/>
        <v>0</v>
      </c>
      <c r="I1047" s="119"/>
      <c r="J1047" s="113">
        <f t="shared" si="115"/>
        <v>0</v>
      </c>
      <c r="K1047" s="120"/>
      <c r="L1047" s="113">
        <f t="shared" si="116"/>
        <v>0</v>
      </c>
      <c r="M1047" s="121">
        <f t="shared" si="117"/>
        <v>0</v>
      </c>
      <c r="N1047" s="152">
        <f t="shared" si="118"/>
        <v>0</v>
      </c>
      <c r="O1047" s="153">
        <f t="shared" si="119"/>
        <v>0</v>
      </c>
    </row>
    <row r="1048" spans="1:15" s="132" customFormat="1" ht="39.950000000000003" customHeight="1">
      <c r="A1048" s="102"/>
      <c r="B1048" s="105"/>
      <c r="C1048" s="105"/>
      <c r="D1048" s="105"/>
      <c r="E1048" s="107"/>
      <c r="F1048" s="111"/>
      <c r="G1048" s="109"/>
      <c r="H1048" s="118">
        <f t="shared" si="114"/>
        <v>0</v>
      </c>
      <c r="I1048" s="119"/>
      <c r="J1048" s="113">
        <f t="shared" si="115"/>
        <v>0</v>
      </c>
      <c r="K1048" s="120"/>
      <c r="L1048" s="113">
        <f t="shared" si="116"/>
        <v>0</v>
      </c>
      <c r="M1048" s="121">
        <f t="shared" si="117"/>
        <v>0</v>
      </c>
      <c r="N1048" s="152">
        <f t="shared" si="118"/>
        <v>0</v>
      </c>
      <c r="O1048" s="153">
        <f t="shared" si="119"/>
        <v>0</v>
      </c>
    </row>
    <row r="1049" spans="1:15" s="132" customFormat="1" ht="39.950000000000003" customHeight="1">
      <c r="A1049" s="102"/>
      <c r="B1049" s="105"/>
      <c r="C1049" s="105"/>
      <c r="D1049" s="105"/>
      <c r="E1049" s="107"/>
      <c r="F1049" s="111"/>
      <c r="G1049" s="109"/>
      <c r="H1049" s="118">
        <f t="shared" si="114"/>
        <v>0</v>
      </c>
      <c r="I1049" s="119"/>
      <c r="J1049" s="113">
        <f t="shared" si="115"/>
        <v>0</v>
      </c>
      <c r="K1049" s="120"/>
      <c r="L1049" s="113">
        <f t="shared" si="116"/>
        <v>0</v>
      </c>
      <c r="M1049" s="121">
        <f t="shared" si="117"/>
        <v>0</v>
      </c>
      <c r="N1049" s="152">
        <f t="shared" si="118"/>
        <v>0</v>
      </c>
      <c r="O1049" s="153">
        <f t="shared" si="119"/>
        <v>0</v>
      </c>
    </row>
    <row r="1050" spans="1:15" s="132" customFormat="1" ht="39.950000000000003" customHeight="1">
      <c r="A1050" s="102"/>
      <c r="B1050" s="105"/>
      <c r="C1050" s="105"/>
      <c r="D1050" s="105"/>
      <c r="E1050" s="107"/>
      <c r="F1050" s="111"/>
      <c r="G1050" s="109"/>
      <c r="H1050" s="118">
        <f t="shared" si="114"/>
        <v>0</v>
      </c>
      <c r="I1050" s="119"/>
      <c r="J1050" s="113">
        <f t="shared" si="115"/>
        <v>0</v>
      </c>
      <c r="K1050" s="120"/>
      <c r="L1050" s="113">
        <f t="shared" si="116"/>
        <v>0</v>
      </c>
      <c r="M1050" s="121">
        <f t="shared" si="117"/>
        <v>0</v>
      </c>
      <c r="N1050" s="152">
        <f t="shared" si="118"/>
        <v>0</v>
      </c>
      <c r="O1050" s="153">
        <f t="shared" si="119"/>
        <v>0</v>
      </c>
    </row>
    <row r="1051" spans="1:15" s="132" customFormat="1" ht="39.950000000000003" customHeight="1">
      <c r="A1051" s="102"/>
      <c r="B1051" s="105"/>
      <c r="C1051" s="105"/>
      <c r="D1051" s="105"/>
      <c r="E1051" s="107"/>
      <c r="F1051" s="111"/>
      <c r="G1051" s="109"/>
      <c r="H1051" s="118">
        <f t="shared" si="114"/>
        <v>0</v>
      </c>
      <c r="I1051" s="119"/>
      <c r="J1051" s="113">
        <f t="shared" si="115"/>
        <v>0</v>
      </c>
      <c r="K1051" s="120"/>
      <c r="L1051" s="113">
        <f t="shared" si="116"/>
        <v>0</v>
      </c>
      <c r="M1051" s="121">
        <f t="shared" si="117"/>
        <v>0</v>
      </c>
      <c r="N1051" s="152">
        <f t="shared" si="118"/>
        <v>0</v>
      </c>
      <c r="O1051" s="153">
        <f t="shared" si="119"/>
        <v>0</v>
      </c>
    </row>
    <row r="1052" spans="1:15" s="132" customFormat="1" ht="39.950000000000003" customHeight="1">
      <c r="A1052" s="102"/>
      <c r="B1052" s="105"/>
      <c r="C1052" s="105"/>
      <c r="D1052" s="105"/>
      <c r="E1052" s="107"/>
      <c r="F1052" s="111"/>
      <c r="G1052" s="109"/>
      <c r="H1052" s="118">
        <f t="shared" si="114"/>
        <v>0</v>
      </c>
      <c r="I1052" s="119"/>
      <c r="J1052" s="113">
        <f t="shared" si="115"/>
        <v>0</v>
      </c>
      <c r="K1052" s="120"/>
      <c r="L1052" s="113">
        <f t="shared" si="116"/>
        <v>0</v>
      </c>
      <c r="M1052" s="121">
        <f t="shared" si="117"/>
        <v>0</v>
      </c>
      <c r="N1052" s="152">
        <f t="shared" si="118"/>
        <v>0</v>
      </c>
      <c r="O1052" s="153">
        <f t="shared" si="119"/>
        <v>0</v>
      </c>
    </row>
    <row r="1053" spans="1:15" s="132" customFormat="1" ht="39.950000000000003" customHeight="1">
      <c r="A1053" s="102"/>
      <c r="B1053" s="105"/>
      <c r="C1053" s="105"/>
      <c r="D1053" s="105"/>
      <c r="E1053" s="107"/>
      <c r="F1053" s="111"/>
      <c r="G1053" s="109"/>
      <c r="H1053" s="118">
        <f t="shared" si="114"/>
        <v>0</v>
      </c>
      <c r="I1053" s="119"/>
      <c r="J1053" s="113">
        <f t="shared" si="115"/>
        <v>0</v>
      </c>
      <c r="K1053" s="120"/>
      <c r="L1053" s="113">
        <f t="shared" si="116"/>
        <v>0</v>
      </c>
      <c r="M1053" s="121">
        <f t="shared" si="117"/>
        <v>0</v>
      </c>
      <c r="N1053" s="152">
        <f t="shared" si="118"/>
        <v>0</v>
      </c>
      <c r="O1053" s="153">
        <f t="shared" si="119"/>
        <v>0</v>
      </c>
    </row>
    <row r="1054" spans="1:15" s="132" customFormat="1" ht="39.950000000000003" customHeight="1">
      <c r="A1054" s="102"/>
      <c r="B1054" s="105"/>
      <c r="C1054" s="105"/>
      <c r="D1054" s="105"/>
      <c r="E1054" s="107"/>
      <c r="F1054" s="111"/>
      <c r="G1054" s="109"/>
      <c r="H1054" s="118">
        <f t="shared" si="114"/>
        <v>0</v>
      </c>
      <c r="I1054" s="119"/>
      <c r="J1054" s="113">
        <f t="shared" si="115"/>
        <v>0</v>
      </c>
      <c r="K1054" s="120"/>
      <c r="L1054" s="113">
        <f t="shared" si="116"/>
        <v>0</v>
      </c>
      <c r="M1054" s="121">
        <f t="shared" si="117"/>
        <v>0</v>
      </c>
      <c r="N1054" s="152">
        <f t="shared" si="118"/>
        <v>0</v>
      </c>
      <c r="O1054" s="153">
        <f t="shared" si="119"/>
        <v>0</v>
      </c>
    </row>
    <row r="1055" spans="1:15" s="132" customFormat="1" ht="39.950000000000003" customHeight="1">
      <c r="A1055" s="102"/>
      <c r="B1055" s="105"/>
      <c r="C1055" s="105"/>
      <c r="D1055" s="105"/>
      <c r="E1055" s="107"/>
      <c r="F1055" s="111"/>
      <c r="G1055" s="109"/>
      <c r="H1055" s="118">
        <f t="shared" si="114"/>
        <v>0</v>
      </c>
      <c r="I1055" s="119"/>
      <c r="J1055" s="113">
        <f t="shared" si="115"/>
        <v>0</v>
      </c>
      <c r="K1055" s="120"/>
      <c r="L1055" s="113">
        <f t="shared" si="116"/>
        <v>0</v>
      </c>
      <c r="M1055" s="121">
        <f t="shared" si="117"/>
        <v>0</v>
      </c>
      <c r="N1055" s="152">
        <f t="shared" si="118"/>
        <v>0</v>
      </c>
      <c r="O1055" s="153">
        <f t="shared" si="119"/>
        <v>0</v>
      </c>
    </row>
    <row r="1056" spans="1:15" s="132" customFormat="1" ht="39.950000000000003" customHeight="1">
      <c r="A1056" s="102"/>
      <c r="B1056" s="105"/>
      <c r="C1056" s="105"/>
      <c r="D1056" s="105"/>
      <c r="E1056" s="107"/>
      <c r="F1056" s="111"/>
      <c r="G1056" s="109"/>
      <c r="H1056" s="118">
        <f t="shared" si="114"/>
        <v>0</v>
      </c>
      <c r="I1056" s="119"/>
      <c r="J1056" s="113">
        <f t="shared" si="115"/>
        <v>0</v>
      </c>
      <c r="K1056" s="120"/>
      <c r="L1056" s="113">
        <f t="shared" si="116"/>
        <v>0</v>
      </c>
      <c r="M1056" s="121">
        <f t="shared" si="117"/>
        <v>0</v>
      </c>
      <c r="N1056" s="152">
        <f t="shared" si="118"/>
        <v>0</v>
      </c>
      <c r="O1056" s="153">
        <f t="shared" si="119"/>
        <v>0</v>
      </c>
    </row>
    <row r="1057" spans="1:15" s="132" customFormat="1" ht="39.950000000000003" customHeight="1">
      <c r="A1057" s="102"/>
      <c r="B1057" s="105"/>
      <c r="C1057" s="105"/>
      <c r="D1057" s="105"/>
      <c r="E1057" s="107"/>
      <c r="F1057" s="111"/>
      <c r="G1057" s="109"/>
      <c r="H1057" s="118">
        <f t="shared" si="114"/>
        <v>0</v>
      </c>
      <c r="I1057" s="119"/>
      <c r="J1057" s="113">
        <f t="shared" si="115"/>
        <v>0</v>
      </c>
      <c r="K1057" s="120"/>
      <c r="L1057" s="113">
        <f t="shared" si="116"/>
        <v>0</v>
      </c>
      <c r="M1057" s="121">
        <f t="shared" si="117"/>
        <v>0</v>
      </c>
      <c r="N1057" s="152">
        <f t="shared" si="118"/>
        <v>0</v>
      </c>
      <c r="O1057" s="153">
        <f t="shared" si="119"/>
        <v>0</v>
      </c>
    </row>
    <row r="1058" spans="1:15" s="132" customFormat="1" ht="39.950000000000003" customHeight="1">
      <c r="A1058" s="102"/>
      <c r="B1058" s="105"/>
      <c r="C1058" s="105"/>
      <c r="D1058" s="105"/>
      <c r="E1058" s="107"/>
      <c r="F1058" s="111"/>
      <c r="G1058" s="109"/>
      <c r="H1058" s="118">
        <f t="shared" si="114"/>
        <v>0</v>
      </c>
      <c r="I1058" s="119"/>
      <c r="J1058" s="113">
        <f t="shared" si="115"/>
        <v>0</v>
      </c>
      <c r="K1058" s="120"/>
      <c r="L1058" s="113">
        <f t="shared" si="116"/>
        <v>0</v>
      </c>
      <c r="M1058" s="121">
        <f t="shared" si="117"/>
        <v>0</v>
      </c>
      <c r="N1058" s="152">
        <f t="shared" si="118"/>
        <v>0</v>
      </c>
      <c r="O1058" s="153">
        <f t="shared" si="119"/>
        <v>0</v>
      </c>
    </row>
    <row r="1059" spans="1:15" s="132" customFormat="1" ht="39.950000000000003" customHeight="1">
      <c r="A1059" s="102"/>
      <c r="B1059" s="105"/>
      <c r="C1059" s="105"/>
      <c r="D1059" s="105"/>
      <c r="E1059" s="107"/>
      <c r="F1059" s="111"/>
      <c r="G1059" s="109"/>
      <c r="H1059" s="118">
        <f t="shared" si="114"/>
        <v>0</v>
      </c>
      <c r="I1059" s="119"/>
      <c r="J1059" s="113">
        <f t="shared" si="115"/>
        <v>0</v>
      </c>
      <c r="K1059" s="120"/>
      <c r="L1059" s="113">
        <f t="shared" si="116"/>
        <v>0</v>
      </c>
      <c r="M1059" s="121">
        <f t="shared" si="117"/>
        <v>0</v>
      </c>
      <c r="N1059" s="152">
        <f t="shared" si="118"/>
        <v>0</v>
      </c>
      <c r="O1059" s="153">
        <f t="shared" si="119"/>
        <v>0</v>
      </c>
    </row>
    <row r="1060" spans="1:15" s="132" customFormat="1" ht="39.950000000000003" customHeight="1">
      <c r="A1060" s="102"/>
      <c r="B1060" s="105"/>
      <c r="C1060" s="105"/>
      <c r="D1060" s="105"/>
      <c r="E1060" s="107"/>
      <c r="F1060" s="111"/>
      <c r="G1060" s="109"/>
      <c r="H1060" s="118">
        <f t="shared" si="114"/>
        <v>0</v>
      </c>
      <c r="I1060" s="119"/>
      <c r="J1060" s="113">
        <f t="shared" si="115"/>
        <v>0</v>
      </c>
      <c r="K1060" s="120"/>
      <c r="L1060" s="113">
        <f t="shared" si="116"/>
        <v>0</v>
      </c>
      <c r="M1060" s="121">
        <f t="shared" si="117"/>
        <v>0</v>
      </c>
      <c r="N1060" s="152">
        <f t="shared" si="118"/>
        <v>0</v>
      </c>
      <c r="O1060" s="153">
        <f t="shared" si="119"/>
        <v>0</v>
      </c>
    </row>
    <row r="1061" spans="1:15" s="132" customFormat="1" ht="39.950000000000003" customHeight="1">
      <c r="A1061" s="102"/>
      <c r="B1061" s="105"/>
      <c r="C1061" s="105"/>
      <c r="D1061" s="105"/>
      <c r="E1061" s="107"/>
      <c r="F1061" s="111"/>
      <c r="G1061" s="109"/>
      <c r="H1061" s="118">
        <f t="shared" si="114"/>
        <v>0</v>
      </c>
      <c r="I1061" s="119"/>
      <c r="J1061" s="113">
        <f t="shared" si="115"/>
        <v>0</v>
      </c>
      <c r="K1061" s="120"/>
      <c r="L1061" s="113">
        <f t="shared" si="116"/>
        <v>0</v>
      </c>
      <c r="M1061" s="121">
        <f t="shared" si="117"/>
        <v>0</v>
      </c>
      <c r="N1061" s="152">
        <f t="shared" si="118"/>
        <v>0</v>
      </c>
      <c r="O1061" s="153">
        <f t="shared" si="119"/>
        <v>0</v>
      </c>
    </row>
    <row r="1062" spans="1:15" s="132" customFormat="1" ht="39.950000000000003" customHeight="1">
      <c r="A1062" s="102"/>
      <c r="B1062" s="105"/>
      <c r="C1062" s="105"/>
      <c r="D1062" s="105"/>
      <c r="E1062" s="107"/>
      <c r="F1062" s="111"/>
      <c r="G1062" s="109"/>
      <c r="H1062" s="118">
        <f t="shared" si="114"/>
        <v>0</v>
      </c>
      <c r="I1062" s="119"/>
      <c r="J1062" s="113">
        <f t="shared" si="115"/>
        <v>0</v>
      </c>
      <c r="K1062" s="120"/>
      <c r="L1062" s="113">
        <f t="shared" si="116"/>
        <v>0</v>
      </c>
      <c r="M1062" s="121">
        <f t="shared" si="117"/>
        <v>0</v>
      </c>
      <c r="N1062" s="152">
        <f t="shared" si="118"/>
        <v>0</v>
      </c>
      <c r="O1062" s="153">
        <f t="shared" si="119"/>
        <v>0</v>
      </c>
    </row>
    <row r="1063" spans="1:15" s="132" customFormat="1" ht="39.950000000000003" customHeight="1">
      <c r="A1063" s="102"/>
      <c r="B1063" s="105"/>
      <c r="C1063" s="105"/>
      <c r="D1063" s="105"/>
      <c r="E1063" s="107"/>
      <c r="F1063" s="111"/>
      <c r="G1063" s="109"/>
      <c r="H1063" s="118">
        <f t="shared" si="114"/>
        <v>0</v>
      </c>
      <c r="I1063" s="119"/>
      <c r="J1063" s="113">
        <f t="shared" si="115"/>
        <v>0</v>
      </c>
      <c r="K1063" s="120"/>
      <c r="L1063" s="113">
        <f t="shared" si="116"/>
        <v>0</v>
      </c>
      <c r="M1063" s="121">
        <f t="shared" si="117"/>
        <v>0</v>
      </c>
      <c r="N1063" s="152">
        <f t="shared" si="118"/>
        <v>0</v>
      </c>
      <c r="O1063" s="153">
        <f t="shared" si="119"/>
        <v>0</v>
      </c>
    </row>
    <row r="1064" spans="1:15" s="132" customFormat="1" ht="39.950000000000003" customHeight="1">
      <c r="A1064" s="102"/>
      <c r="B1064" s="105"/>
      <c r="C1064" s="105"/>
      <c r="D1064" s="105"/>
      <c r="E1064" s="107"/>
      <c r="F1064" s="111"/>
      <c r="G1064" s="109"/>
      <c r="H1064" s="118">
        <f t="shared" si="114"/>
        <v>0</v>
      </c>
      <c r="I1064" s="119"/>
      <c r="J1064" s="113">
        <f t="shared" si="115"/>
        <v>0</v>
      </c>
      <c r="K1064" s="120"/>
      <c r="L1064" s="113">
        <f t="shared" si="116"/>
        <v>0</v>
      </c>
      <c r="M1064" s="121">
        <f t="shared" si="117"/>
        <v>0</v>
      </c>
      <c r="N1064" s="152">
        <f t="shared" si="118"/>
        <v>0</v>
      </c>
      <c r="O1064" s="153">
        <f t="shared" si="119"/>
        <v>0</v>
      </c>
    </row>
    <row r="1065" spans="1:15" s="132" customFormat="1" ht="39.950000000000003" customHeight="1">
      <c r="A1065" s="102"/>
      <c r="B1065" s="105"/>
      <c r="C1065" s="105"/>
      <c r="D1065" s="105"/>
      <c r="E1065" s="107"/>
      <c r="F1065" s="111"/>
      <c r="G1065" s="109"/>
      <c r="H1065" s="118">
        <f t="shared" si="114"/>
        <v>0</v>
      </c>
      <c r="I1065" s="119"/>
      <c r="J1065" s="113">
        <f t="shared" si="115"/>
        <v>0</v>
      </c>
      <c r="K1065" s="120"/>
      <c r="L1065" s="113">
        <f t="shared" si="116"/>
        <v>0</v>
      </c>
      <c r="M1065" s="121">
        <f t="shared" si="117"/>
        <v>0</v>
      </c>
      <c r="N1065" s="152">
        <f t="shared" si="118"/>
        <v>0</v>
      </c>
      <c r="O1065" s="153">
        <f t="shared" si="119"/>
        <v>0</v>
      </c>
    </row>
    <row r="1066" spans="1:15" s="132" customFormat="1" ht="39.950000000000003" customHeight="1">
      <c r="A1066" s="102"/>
      <c r="B1066" s="105"/>
      <c r="C1066" s="105"/>
      <c r="D1066" s="105"/>
      <c r="E1066" s="107"/>
      <c r="F1066" s="111"/>
      <c r="G1066" s="109"/>
      <c r="H1066" s="118">
        <f t="shared" si="114"/>
        <v>0</v>
      </c>
      <c r="I1066" s="119"/>
      <c r="J1066" s="113">
        <f t="shared" si="115"/>
        <v>0</v>
      </c>
      <c r="K1066" s="120"/>
      <c r="L1066" s="113">
        <f t="shared" si="116"/>
        <v>0</v>
      </c>
      <c r="M1066" s="121">
        <f t="shared" si="117"/>
        <v>0</v>
      </c>
      <c r="N1066" s="152">
        <f t="shared" si="118"/>
        <v>0</v>
      </c>
      <c r="O1066" s="153">
        <f t="shared" si="119"/>
        <v>0</v>
      </c>
    </row>
    <row r="1067" spans="1:15" s="132" customFormat="1" ht="39.950000000000003" customHeight="1">
      <c r="A1067" s="102"/>
      <c r="B1067" s="105"/>
      <c r="C1067" s="105"/>
      <c r="D1067" s="105"/>
      <c r="E1067" s="107"/>
      <c r="F1067" s="111"/>
      <c r="G1067" s="109"/>
      <c r="H1067" s="118">
        <f t="shared" si="114"/>
        <v>0</v>
      </c>
      <c r="I1067" s="119"/>
      <c r="J1067" s="113">
        <f t="shared" si="115"/>
        <v>0</v>
      </c>
      <c r="K1067" s="120"/>
      <c r="L1067" s="113">
        <f t="shared" si="116"/>
        <v>0</v>
      </c>
      <c r="M1067" s="121">
        <f t="shared" si="117"/>
        <v>0</v>
      </c>
      <c r="N1067" s="152">
        <f t="shared" si="118"/>
        <v>0</v>
      </c>
      <c r="O1067" s="153">
        <f t="shared" si="119"/>
        <v>0</v>
      </c>
    </row>
    <row r="1068" spans="1:15" s="132" customFormat="1" ht="39.950000000000003" customHeight="1">
      <c r="A1068" s="102"/>
      <c r="B1068" s="105"/>
      <c r="C1068" s="105"/>
      <c r="D1068" s="105"/>
      <c r="E1068" s="107"/>
      <c r="F1068" s="111"/>
      <c r="G1068" s="109"/>
      <c r="H1068" s="118">
        <f t="shared" si="114"/>
        <v>0</v>
      </c>
      <c r="I1068" s="119"/>
      <c r="J1068" s="113">
        <f t="shared" si="115"/>
        <v>0</v>
      </c>
      <c r="K1068" s="120"/>
      <c r="L1068" s="113">
        <f t="shared" si="116"/>
        <v>0</v>
      </c>
      <c r="M1068" s="121">
        <f t="shared" si="117"/>
        <v>0</v>
      </c>
      <c r="N1068" s="152">
        <f t="shared" si="118"/>
        <v>0</v>
      </c>
      <c r="O1068" s="153">
        <f t="shared" si="119"/>
        <v>0</v>
      </c>
    </row>
    <row r="1069" spans="1:15" s="132" customFormat="1" ht="39.950000000000003" customHeight="1">
      <c r="A1069" s="102"/>
      <c r="B1069" s="105"/>
      <c r="C1069" s="105"/>
      <c r="D1069" s="105"/>
      <c r="E1069" s="107"/>
      <c r="F1069" s="111"/>
      <c r="G1069" s="109"/>
      <c r="H1069" s="118">
        <f t="shared" si="114"/>
        <v>0</v>
      </c>
      <c r="I1069" s="119"/>
      <c r="J1069" s="113">
        <f t="shared" si="115"/>
        <v>0</v>
      </c>
      <c r="K1069" s="120"/>
      <c r="L1069" s="113">
        <f t="shared" si="116"/>
        <v>0</v>
      </c>
      <c r="M1069" s="121">
        <f t="shared" si="117"/>
        <v>0</v>
      </c>
      <c r="N1069" s="152">
        <f t="shared" si="118"/>
        <v>0</v>
      </c>
      <c r="O1069" s="153">
        <f t="shared" si="119"/>
        <v>0</v>
      </c>
    </row>
    <row r="1070" spans="1:15" s="132" customFormat="1" ht="39.950000000000003" customHeight="1">
      <c r="A1070" s="102"/>
      <c r="B1070" s="105"/>
      <c r="C1070" s="105"/>
      <c r="D1070" s="105"/>
      <c r="E1070" s="107"/>
      <c r="F1070" s="111"/>
      <c r="G1070" s="109"/>
      <c r="H1070" s="118">
        <f t="shared" si="114"/>
        <v>0</v>
      </c>
      <c r="I1070" s="119"/>
      <c r="J1070" s="113">
        <f t="shared" si="115"/>
        <v>0</v>
      </c>
      <c r="K1070" s="120"/>
      <c r="L1070" s="113">
        <f t="shared" si="116"/>
        <v>0</v>
      </c>
      <c r="M1070" s="121">
        <f t="shared" si="117"/>
        <v>0</v>
      </c>
      <c r="N1070" s="152">
        <f t="shared" si="118"/>
        <v>0</v>
      </c>
      <c r="O1070" s="153">
        <f t="shared" si="119"/>
        <v>0</v>
      </c>
    </row>
    <row r="1071" spans="1:15" s="132" customFormat="1" ht="39.950000000000003" customHeight="1">
      <c r="A1071" s="102"/>
      <c r="B1071" s="105"/>
      <c r="C1071" s="105"/>
      <c r="D1071" s="105"/>
      <c r="E1071" s="107"/>
      <c r="F1071" s="111"/>
      <c r="G1071" s="109"/>
      <c r="H1071" s="118">
        <f t="shared" si="114"/>
        <v>0</v>
      </c>
      <c r="I1071" s="119"/>
      <c r="J1071" s="113">
        <f t="shared" si="115"/>
        <v>0</v>
      </c>
      <c r="K1071" s="120"/>
      <c r="L1071" s="113">
        <f t="shared" si="116"/>
        <v>0</v>
      </c>
      <c r="M1071" s="121">
        <f t="shared" si="117"/>
        <v>0</v>
      </c>
      <c r="N1071" s="152">
        <f t="shared" si="118"/>
        <v>0</v>
      </c>
      <c r="O1071" s="153">
        <f t="shared" si="119"/>
        <v>0</v>
      </c>
    </row>
    <row r="1072" spans="1:15" s="132" customFormat="1" ht="39.950000000000003" customHeight="1">
      <c r="A1072" s="102"/>
      <c r="B1072" s="105"/>
      <c r="C1072" s="105"/>
      <c r="D1072" s="105"/>
      <c r="E1072" s="107"/>
      <c r="F1072" s="111"/>
      <c r="G1072" s="109"/>
      <c r="H1072" s="118">
        <f t="shared" si="114"/>
        <v>0</v>
      </c>
      <c r="I1072" s="119"/>
      <c r="J1072" s="113">
        <f t="shared" si="115"/>
        <v>0</v>
      </c>
      <c r="K1072" s="120"/>
      <c r="L1072" s="113">
        <f t="shared" si="116"/>
        <v>0</v>
      </c>
      <c r="M1072" s="121">
        <f t="shared" si="117"/>
        <v>0</v>
      </c>
      <c r="N1072" s="152">
        <f t="shared" si="118"/>
        <v>0</v>
      </c>
      <c r="O1072" s="153">
        <f t="shared" si="119"/>
        <v>0</v>
      </c>
    </row>
    <row r="1073" spans="1:15" s="132" customFormat="1" ht="39.950000000000003" customHeight="1">
      <c r="A1073" s="102"/>
      <c r="B1073" s="105"/>
      <c r="C1073" s="105"/>
      <c r="D1073" s="105"/>
      <c r="E1073" s="107"/>
      <c r="F1073" s="111"/>
      <c r="G1073" s="109"/>
      <c r="H1073" s="118">
        <f t="shared" si="114"/>
        <v>0</v>
      </c>
      <c r="I1073" s="119"/>
      <c r="J1073" s="113">
        <f t="shared" si="115"/>
        <v>0</v>
      </c>
      <c r="K1073" s="120"/>
      <c r="L1073" s="113">
        <f t="shared" si="116"/>
        <v>0</v>
      </c>
      <c r="M1073" s="121">
        <f t="shared" si="117"/>
        <v>0</v>
      </c>
      <c r="N1073" s="152">
        <f t="shared" si="118"/>
        <v>0</v>
      </c>
      <c r="O1073" s="153">
        <f t="shared" si="119"/>
        <v>0</v>
      </c>
    </row>
    <row r="1074" spans="1:15" s="132" customFormat="1" ht="39.950000000000003" customHeight="1">
      <c r="A1074" s="102"/>
      <c r="B1074" s="105"/>
      <c r="C1074" s="105"/>
      <c r="D1074" s="105"/>
      <c r="E1074" s="107"/>
      <c r="F1074" s="111"/>
      <c r="G1074" s="109"/>
      <c r="H1074" s="118">
        <f t="shared" si="114"/>
        <v>0</v>
      </c>
      <c r="I1074" s="119"/>
      <c r="J1074" s="113">
        <f t="shared" si="115"/>
        <v>0</v>
      </c>
      <c r="K1074" s="120"/>
      <c r="L1074" s="113">
        <f t="shared" si="116"/>
        <v>0</v>
      </c>
      <c r="M1074" s="121">
        <f t="shared" si="117"/>
        <v>0</v>
      </c>
      <c r="N1074" s="152">
        <f t="shared" si="118"/>
        <v>0</v>
      </c>
      <c r="O1074" s="153">
        <f t="shared" si="119"/>
        <v>0</v>
      </c>
    </row>
    <row r="1075" spans="1:15" s="132" customFormat="1" ht="39.950000000000003" customHeight="1">
      <c r="A1075" s="102"/>
      <c r="B1075" s="105"/>
      <c r="C1075" s="105"/>
      <c r="D1075" s="105"/>
      <c r="E1075" s="107"/>
      <c r="F1075" s="111"/>
      <c r="G1075" s="109"/>
      <c r="H1075" s="118">
        <f t="shared" si="114"/>
        <v>0</v>
      </c>
      <c r="I1075" s="119"/>
      <c r="J1075" s="113">
        <f t="shared" si="115"/>
        <v>0</v>
      </c>
      <c r="K1075" s="120"/>
      <c r="L1075" s="113">
        <f t="shared" si="116"/>
        <v>0</v>
      </c>
      <c r="M1075" s="121">
        <f t="shared" si="117"/>
        <v>0</v>
      </c>
      <c r="N1075" s="152">
        <f t="shared" si="118"/>
        <v>0</v>
      </c>
      <c r="O1075" s="153">
        <f t="shared" si="119"/>
        <v>0</v>
      </c>
    </row>
    <row r="1076" spans="1:15" s="132" customFormat="1" ht="39.950000000000003" customHeight="1">
      <c r="A1076" s="102"/>
      <c r="B1076" s="105"/>
      <c r="C1076" s="105"/>
      <c r="D1076" s="105"/>
      <c r="E1076" s="107"/>
      <c r="F1076" s="111"/>
      <c r="G1076" s="109"/>
      <c r="H1076" s="118">
        <f t="shared" si="114"/>
        <v>0</v>
      </c>
      <c r="I1076" s="119"/>
      <c r="J1076" s="113">
        <f t="shared" si="115"/>
        <v>0</v>
      </c>
      <c r="K1076" s="120"/>
      <c r="L1076" s="113">
        <f t="shared" si="116"/>
        <v>0</v>
      </c>
      <c r="M1076" s="121">
        <f t="shared" si="117"/>
        <v>0</v>
      </c>
      <c r="N1076" s="152">
        <f t="shared" si="118"/>
        <v>0</v>
      </c>
      <c r="O1076" s="153">
        <f t="shared" si="119"/>
        <v>0</v>
      </c>
    </row>
    <row r="1077" spans="1:15" s="132" customFormat="1" ht="39.950000000000003" customHeight="1">
      <c r="A1077" s="102"/>
      <c r="B1077" s="105"/>
      <c r="C1077" s="105"/>
      <c r="D1077" s="105"/>
      <c r="E1077" s="107"/>
      <c r="F1077" s="111"/>
      <c r="G1077" s="109"/>
      <c r="H1077" s="118">
        <f t="shared" si="114"/>
        <v>0</v>
      </c>
      <c r="I1077" s="119"/>
      <c r="J1077" s="113">
        <f t="shared" si="115"/>
        <v>0</v>
      </c>
      <c r="K1077" s="120"/>
      <c r="L1077" s="113">
        <f t="shared" si="116"/>
        <v>0</v>
      </c>
      <c r="M1077" s="121">
        <f t="shared" si="117"/>
        <v>0</v>
      </c>
      <c r="N1077" s="152">
        <f t="shared" si="118"/>
        <v>0</v>
      </c>
      <c r="O1077" s="153">
        <f t="shared" si="119"/>
        <v>0</v>
      </c>
    </row>
    <row r="1078" spans="1:15" s="132" customFormat="1" ht="39.950000000000003" customHeight="1">
      <c r="A1078" s="102"/>
      <c r="B1078" s="105"/>
      <c r="C1078" s="105"/>
      <c r="D1078" s="105"/>
      <c r="E1078" s="107"/>
      <c r="F1078" s="111"/>
      <c r="G1078" s="109"/>
      <c r="H1078" s="118">
        <f t="shared" si="114"/>
        <v>0</v>
      </c>
      <c r="I1078" s="119"/>
      <c r="J1078" s="113">
        <f t="shared" si="115"/>
        <v>0</v>
      </c>
      <c r="K1078" s="120"/>
      <c r="L1078" s="113">
        <f t="shared" si="116"/>
        <v>0</v>
      </c>
      <c r="M1078" s="121">
        <f t="shared" si="117"/>
        <v>0</v>
      </c>
      <c r="N1078" s="152">
        <f t="shared" si="118"/>
        <v>0</v>
      </c>
      <c r="O1078" s="153">
        <f t="shared" si="119"/>
        <v>0</v>
      </c>
    </row>
    <row r="1079" spans="1:15" s="132" customFormat="1" ht="39.950000000000003" customHeight="1">
      <c r="A1079" s="102"/>
      <c r="B1079" s="105"/>
      <c r="C1079" s="105"/>
      <c r="D1079" s="105"/>
      <c r="E1079" s="107"/>
      <c r="F1079" s="111"/>
      <c r="G1079" s="109"/>
      <c r="H1079" s="118">
        <f t="shared" si="114"/>
        <v>0</v>
      </c>
      <c r="I1079" s="119"/>
      <c r="J1079" s="113">
        <f t="shared" si="115"/>
        <v>0</v>
      </c>
      <c r="K1079" s="120"/>
      <c r="L1079" s="113">
        <f t="shared" si="116"/>
        <v>0</v>
      </c>
      <c r="M1079" s="121">
        <f t="shared" si="117"/>
        <v>0</v>
      </c>
      <c r="N1079" s="152">
        <f t="shared" si="118"/>
        <v>0</v>
      </c>
      <c r="O1079" s="153">
        <f t="shared" si="119"/>
        <v>0</v>
      </c>
    </row>
    <row r="1080" spans="1:15" s="132" customFormat="1" ht="39.950000000000003" customHeight="1">
      <c r="A1080" s="102"/>
      <c r="B1080" s="105"/>
      <c r="C1080" s="105"/>
      <c r="D1080" s="105"/>
      <c r="E1080" s="107"/>
      <c r="F1080" s="111"/>
      <c r="G1080" s="109"/>
      <c r="H1080" s="118">
        <f t="shared" si="114"/>
        <v>0</v>
      </c>
      <c r="I1080" s="119"/>
      <c r="J1080" s="113">
        <f t="shared" si="115"/>
        <v>0</v>
      </c>
      <c r="K1080" s="120"/>
      <c r="L1080" s="113">
        <f t="shared" si="116"/>
        <v>0</v>
      </c>
      <c r="M1080" s="121">
        <f t="shared" si="117"/>
        <v>0</v>
      </c>
      <c r="N1080" s="152">
        <f t="shared" si="118"/>
        <v>0</v>
      </c>
      <c r="O1080" s="153">
        <f t="shared" si="119"/>
        <v>0</v>
      </c>
    </row>
    <row r="1081" spans="1:15" s="132" customFormat="1" ht="39.950000000000003" customHeight="1">
      <c r="A1081" s="102"/>
      <c r="B1081" s="105"/>
      <c r="C1081" s="105"/>
      <c r="D1081" s="105"/>
      <c r="E1081" s="107"/>
      <c r="F1081" s="111"/>
      <c r="G1081" s="109"/>
      <c r="H1081" s="118">
        <f t="shared" si="114"/>
        <v>0</v>
      </c>
      <c r="I1081" s="119"/>
      <c r="J1081" s="113">
        <f t="shared" si="115"/>
        <v>0</v>
      </c>
      <c r="K1081" s="120"/>
      <c r="L1081" s="113">
        <f t="shared" si="116"/>
        <v>0</v>
      </c>
      <c r="M1081" s="121">
        <f t="shared" si="117"/>
        <v>0</v>
      </c>
      <c r="N1081" s="152">
        <f t="shared" si="118"/>
        <v>0</v>
      </c>
      <c r="O1081" s="153">
        <f t="shared" si="119"/>
        <v>0</v>
      </c>
    </row>
    <row r="1082" spans="1:15" s="132" customFormat="1" ht="39.950000000000003" customHeight="1">
      <c r="A1082" s="102"/>
      <c r="B1082" s="105"/>
      <c r="C1082" s="105"/>
      <c r="D1082" s="105"/>
      <c r="E1082" s="107"/>
      <c r="F1082" s="111"/>
      <c r="G1082" s="109"/>
      <c r="H1082" s="118">
        <f t="shared" si="114"/>
        <v>0</v>
      </c>
      <c r="I1082" s="119"/>
      <c r="J1082" s="113">
        <f t="shared" si="115"/>
        <v>0</v>
      </c>
      <c r="K1082" s="120"/>
      <c r="L1082" s="113">
        <f t="shared" si="116"/>
        <v>0</v>
      </c>
      <c r="M1082" s="121">
        <f t="shared" si="117"/>
        <v>0</v>
      </c>
      <c r="N1082" s="152">
        <f t="shared" si="118"/>
        <v>0</v>
      </c>
      <c r="O1082" s="153">
        <f t="shared" si="119"/>
        <v>0</v>
      </c>
    </row>
    <row r="1083" spans="1:15" s="132" customFormat="1" ht="39.950000000000003" customHeight="1">
      <c r="A1083" s="102"/>
      <c r="B1083" s="105"/>
      <c r="C1083" s="105"/>
      <c r="D1083" s="105"/>
      <c r="E1083" s="107"/>
      <c r="F1083" s="111"/>
      <c r="G1083" s="109"/>
      <c r="H1083" s="118">
        <f t="shared" si="114"/>
        <v>0</v>
      </c>
      <c r="I1083" s="119"/>
      <c r="J1083" s="113">
        <f t="shared" si="115"/>
        <v>0</v>
      </c>
      <c r="K1083" s="120"/>
      <c r="L1083" s="113">
        <f t="shared" si="116"/>
        <v>0</v>
      </c>
      <c r="M1083" s="121">
        <f t="shared" si="117"/>
        <v>0</v>
      </c>
      <c r="N1083" s="152">
        <f t="shared" si="118"/>
        <v>0</v>
      </c>
      <c r="O1083" s="153">
        <f t="shared" si="119"/>
        <v>0</v>
      </c>
    </row>
    <row r="1084" spans="1:15" s="132" customFormat="1" ht="39.950000000000003" customHeight="1">
      <c r="A1084" s="102"/>
      <c r="B1084" s="105"/>
      <c r="C1084" s="105"/>
      <c r="D1084" s="105"/>
      <c r="E1084" s="107"/>
      <c r="F1084" s="111"/>
      <c r="G1084" s="109"/>
      <c r="H1084" s="118">
        <f t="shared" si="114"/>
        <v>0</v>
      </c>
      <c r="I1084" s="119"/>
      <c r="J1084" s="113">
        <f t="shared" si="115"/>
        <v>0</v>
      </c>
      <c r="K1084" s="120"/>
      <c r="L1084" s="113">
        <f t="shared" si="116"/>
        <v>0</v>
      </c>
      <c r="M1084" s="121">
        <f t="shared" si="117"/>
        <v>0</v>
      </c>
      <c r="N1084" s="152">
        <f t="shared" si="118"/>
        <v>0</v>
      </c>
      <c r="O1084" s="153">
        <f t="shared" si="119"/>
        <v>0</v>
      </c>
    </row>
    <row r="1085" spans="1:15" s="132" customFormat="1" ht="39.950000000000003" customHeight="1">
      <c r="A1085" s="102"/>
      <c r="B1085" s="105"/>
      <c r="C1085" s="105"/>
      <c r="D1085" s="105"/>
      <c r="E1085" s="107"/>
      <c r="F1085" s="111"/>
      <c r="G1085" s="109"/>
      <c r="H1085" s="118">
        <f t="shared" si="114"/>
        <v>0</v>
      </c>
      <c r="I1085" s="119"/>
      <c r="J1085" s="113">
        <f t="shared" si="115"/>
        <v>0</v>
      </c>
      <c r="K1085" s="120"/>
      <c r="L1085" s="113">
        <f t="shared" si="116"/>
        <v>0</v>
      </c>
      <c r="M1085" s="121">
        <f t="shared" si="117"/>
        <v>0</v>
      </c>
      <c r="N1085" s="152">
        <f t="shared" si="118"/>
        <v>0</v>
      </c>
      <c r="O1085" s="153">
        <f t="shared" si="119"/>
        <v>0</v>
      </c>
    </row>
    <row r="1086" spans="1:15" s="132" customFormat="1" ht="39.950000000000003" customHeight="1">
      <c r="A1086" s="102"/>
      <c r="B1086" s="105"/>
      <c r="C1086" s="105"/>
      <c r="D1086" s="105"/>
      <c r="E1086" s="107"/>
      <c r="F1086" s="111"/>
      <c r="G1086" s="109"/>
      <c r="H1086" s="118">
        <f t="shared" si="114"/>
        <v>0</v>
      </c>
      <c r="I1086" s="119"/>
      <c r="J1086" s="113">
        <f t="shared" si="115"/>
        <v>0</v>
      </c>
      <c r="K1086" s="120"/>
      <c r="L1086" s="113">
        <f t="shared" si="116"/>
        <v>0</v>
      </c>
      <c r="M1086" s="121">
        <f t="shared" si="117"/>
        <v>0</v>
      </c>
      <c r="N1086" s="152">
        <f t="shared" si="118"/>
        <v>0</v>
      </c>
      <c r="O1086" s="153">
        <f t="shared" si="119"/>
        <v>0</v>
      </c>
    </row>
    <row r="1087" spans="1:15" s="132" customFormat="1" ht="39.950000000000003" customHeight="1">
      <c r="A1087" s="102"/>
      <c r="B1087" s="105"/>
      <c r="C1087" s="105"/>
      <c r="D1087" s="105"/>
      <c r="E1087" s="107"/>
      <c r="F1087" s="111"/>
      <c r="G1087" s="109"/>
      <c r="H1087" s="118">
        <f t="shared" si="114"/>
        <v>0</v>
      </c>
      <c r="I1087" s="119"/>
      <c r="J1087" s="113">
        <f t="shared" si="115"/>
        <v>0</v>
      </c>
      <c r="K1087" s="120"/>
      <c r="L1087" s="113">
        <f t="shared" si="116"/>
        <v>0</v>
      </c>
      <c r="M1087" s="121">
        <f t="shared" si="117"/>
        <v>0</v>
      </c>
      <c r="N1087" s="152">
        <f t="shared" si="118"/>
        <v>0</v>
      </c>
      <c r="O1087" s="153">
        <f t="shared" si="119"/>
        <v>0</v>
      </c>
    </row>
    <row r="1088" spans="1:15" s="132" customFormat="1" ht="39.950000000000003" customHeight="1">
      <c r="A1088" s="102"/>
      <c r="B1088" s="105"/>
      <c r="C1088" s="105"/>
      <c r="D1088" s="105"/>
      <c r="E1088" s="107"/>
      <c r="F1088" s="111"/>
      <c r="G1088" s="109"/>
      <c r="H1088" s="118">
        <f t="shared" si="114"/>
        <v>0</v>
      </c>
      <c r="I1088" s="119"/>
      <c r="J1088" s="113">
        <f t="shared" si="115"/>
        <v>0</v>
      </c>
      <c r="K1088" s="120"/>
      <c r="L1088" s="113">
        <f t="shared" si="116"/>
        <v>0</v>
      </c>
      <c r="M1088" s="121">
        <f t="shared" si="117"/>
        <v>0</v>
      </c>
      <c r="N1088" s="152">
        <f t="shared" si="118"/>
        <v>0</v>
      </c>
      <c r="O1088" s="153">
        <f t="shared" si="119"/>
        <v>0</v>
      </c>
    </row>
    <row r="1089" spans="1:15" s="132" customFormat="1" ht="39.950000000000003" customHeight="1">
      <c r="A1089" s="102"/>
      <c r="B1089" s="105"/>
      <c r="C1089" s="105"/>
      <c r="D1089" s="105"/>
      <c r="E1089" s="107"/>
      <c r="F1089" s="111"/>
      <c r="G1089" s="109"/>
      <c r="H1089" s="118">
        <f t="shared" si="114"/>
        <v>0</v>
      </c>
      <c r="I1089" s="119"/>
      <c r="J1089" s="113">
        <f t="shared" si="115"/>
        <v>0</v>
      </c>
      <c r="K1089" s="120"/>
      <c r="L1089" s="113">
        <f t="shared" si="116"/>
        <v>0</v>
      </c>
      <c r="M1089" s="121">
        <f t="shared" si="117"/>
        <v>0</v>
      </c>
      <c r="N1089" s="152">
        <f t="shared" si="118"/>
        <v>0</v>
      </c>
      <c r="O1089" s="153">
        <f t="shared" si="119"/>
        <v>0</v>
      </c>
    </row>
    <row r="1090" spans="1:15" s="132" customFormat="1" ht="39.950000000000003" customHeight="1">
      <c r="A1090" s="102"/>
      <c r="B1090" s="105"/>
      <c r="C1090" s="105"/>
      <c r="D1090" s="105"/>
      <c r="E1090" s="107"/>
      <c r="F1090" s="111"/>
      <c r="G1090" s="109"/>
      <c r="H1090" s="118">
        <f t="shared" si="114"/>
        <v>0</v>
      </c>
      <c r="I1090" s="119"/>
      <c r="J1090" s="113">
        <f t="shared" si="115"/>
        <v>0</v>
      </c>
      <c r="K1090" s="120"/>
      <c r="L1090" s="113">
        <f t="shared" si="116"/>
        <v>0</v>
      </c>
      <c r="M1090" s="121">
        <f t="shared" si="117"/>
        <v>0</v>
      </c>
      <c r="N1090" s="152">
        <f t="shared" si="118"/>
        <v>0</v>
      </c>
      <c r="O1090" s="153">
        <f t="shared" si="119"/>
        <v>0</v>
      </c>
    </row>
    <row r="1091" spans="1:15" s="132" customFormat="1" ht="39.950000000000003" customHeight="1">
      <c r="A1091" s="102"/>
      <c r="B1091" s="105"/>
      <c r="C1091" s="105"/>
      <c r="D1091" s="105"/>
      <c r="E1091" s="107"/>
      <c r="F1091" s="111"/>
      <c r="G1091" s="109"/>
      <c r="H1091" s="118">
        <f t="shared" si="114"/>
        <v>0</v>
      </c>
      <c r="I1091" s="119"/>
      <c r="J1091" s="113">
        <f t="shared" si="115"/>
        <v>0</v>
      </c>
      <c r="K1091" s="120"/>
      <c r="L1091" s="113">
        <f t="shared" si="116"/>
        <v>0</v>
      </c>
      <c r="M1091" s="121">
        <f t="shared" si="117"/>
        <v>0</v>
      </c>
      <c r="N1091" s="152">
        <f t="shared" si="118"/>
        <v>0</v>
      </c>
      <c r="O1091" s="153">
        <f t="shared" si="119"/>
        <v>0</v>
      </c>
    </row>
    <row r="1092" spans="1:15" s="132" customFormat="1" ht="39.950000000000003" customHeight="1">
      <c r="A1092" s="102"/>
      <c r="B1092" s="105"/>
      <c r="C1092" s="105"/>
      <c r="D1092" s="105"/>
      <c r="E1092" s="107"/>
      <c r="F1092" s="111"/>
      <c r="G1092" s="109"/>
      <c r="H1092" s="118">
        <f t="shared" si="114"/>
        <v>0</v>
      </c>
      <c r="I1092" s="119"/>
      <c r="J1092" s="113">
        <f t="shared" si="115"/>
        <v>0</v>
      </c>
      <c r="K1092" s="120"/>
      <c r="L1092" s="113">
        <f t="shared" si="116"/>
        <v>0</v>
      </c>
      <c r="M1092" s="121">
        <f t="shared" si="117"/>
        <v>0</v>
      </c>
      <c r="N1092" s="152">
        <f t="shared" si="118"/>
        <v>0</v>
      </c>
      <c r="O1092" s="153">
        <f t="shared" si="119"/>
        <v>0</v>
      </c>
    </row>
    <row r="1093" spans="1:15" s="132" customFormat="1" ht="39.950000000000003" customHeight="1">
      <c r="A1093" s="102"/>
      <c r="B1093" s="105"/>
      <c r="C1093" s="105"/>
      <c r="D1093" s="105"/>
      <c r="E1093" s="107"/>
      <c r="F1093" s="111"/>
      <c r="G1093" s="109"/>
      <c r="H1093" s="118">
        <f t="shared" si="114"/>
        <v>0</v>
      </c>
      <c r="I1093" s="119"/>
      <c r="J1093" s="113">
        <f t="shared" si="115"/>
        <v>0</v>
      </c>
      <c r="K1093" s="120"/>
      <c r="L1093" s="113">
        <f t="shared" si="116"/>
        <v>0</v>
      </c>
      <c r="M1093" s="121">
        <f t="shared" si="117"/>
        <v>0</v>
      </c>
      <c r="N1093" s="152">
        <f t="shared" si="118"/>
        <v>0</v>
      </c>
      <c r="O1093" s="153">
        <f t="shared" si="119"/>
        <v>0</v>
      </c>
    </row>
    <row r="1094" spans="1:15" s="132" customFormat="1" ht="39.950000000000003" customHeight="1">
      <c r="A1094" s="102"/>
      <c r="B1094" s="105"/>
      <c r="C1094" s="105"/>
      <c r="D1094" s="105"/>
      <c r="E1094" s="107"/>
      <c r="F1094" s="111"/>
      <c r="G1094" s="109"/>
      <c r="H1094" s="118">
        <f t="shared" ref="H1094:H1157" si="120">ROUNDDOWN(F1094*G1094,0)</f>
        <v>0</v>
      </c>
      <c r="I1094" s="119"/>
      <c r="J1094" s="113">
        <f t="shared" ref="J1094:J1157" si="121">ROUNDDOWN(G1094*I1094,0)</f>
        <v>0</v>
      </c>
      <c r="K1094" s="120"/>
      <c r="L1094" s="113">
        <f t="shared" ref="L1094:L1157" si="122">ROUNDDOWN(G1094*K1094,0)</f>
        <v>0</v>
      </c>
      <c r="M1094" s="121">
        <f t="shared" ref="M1094:M1157" si="123">I1094+K1094</f>
        <v>0</v>
      </c>
      <c r="N1094" s="152">
        <f t="shared" ref="N1094:N1157" si="124">SUM(J1094)+L1094</f>
        <v>0</v>
      </c>
      <c r="O1094" s="153">
        <f t="shared" ref="O1094:O1157" si="125">SUM(H1094)-N1094</f>
        <v>0</v>
      </c>
    </row>
    <row r="1095" spans="1:15" s="132" customFormat="1" ht="39.950000000000003" customHeight="1">
      <c r="A1095" s="102"/>
      <c r="B1095" s="105"/>
      <c r="C1095" s="105"/>
      <c r="D1095" s="105"/>
      <c r="E1095" s="107"/>
      <c r="F1095" s="111"/>
      <c r="G1095" s="109"/>
      <c r="H1095" s="118">
        <f t="shared" si="120"/>
        <v>0</v>
      </c>
      <c r="I1095" s="119"/>
      <c r="J1095" s="113">
        <f t="shared" si="121"/>
        <v>0</v>
      </c>
      <c r="K1095" s="120"/>
      <c r="L1095" s="113">
        <f t="shared" si="122"/>
        <v>0</v>
      </c>
      <c r="M1095" s="121">
        <f t="shared" si="123"/>
        <v>0</v>
      </c>
      <c r="N1095" s="152">
        <f t="shared" si="124"/>
        <v>0</v>
      </c>
      <c r="O1095" s="153">
        <f t="shared" si="125"/>
        <v>0</v>
      </c>
    </row>
    <row r="1096" spans="1:15" s="132" customFormat="1" ht="39.950000000000003" customHeight="1">
      <c r="A1096" s="102"/>
      <c r="B1096" s="105"/>
      <c r="C1096" s="105"/>
      <c r="D1096" s="105"/>
      <c r="E1096" s="107"/>
      <c r="F1096" s="111"/>
      <c r="G1096" s="109"/>
      <c r="H1096" s="118">
        <f t="shared" si="120"/>
        <v>0</v>
      </c>
      <c r="I1096" s="119"/>
      <c r="J1096" s="113">
        <f t="shared" si="121"/>
        <v>0</v>
      </c>
      <c r="K1096" s="120"/>
      <c r="L1096" s="113">
        <f t="shared" si="122"/>
        <v>0</v>
      </c>
      <c r="M1096" s="121">
        <f t="shared" si="123"/>
        <v>0</v>
      </c>
      <c r="N1096" s="152">
        <f t="shared" si="124"/>
        <v>0</v>
      </c>
      <c r="O1096" s="153">
        <f t="shared" si="125"/>
        <v>0</v>
      </c>
    </row>
    <row r="1097" spans="1:15" s="132" customFormat="1" ht="39.950000000000003" customHeight="1">
      <c r="A1097" s="102"/>
      <c r="B1097" s="105"/>
      <c r="C1097" s="105"/>
      <c r="D1097" s="105"/>
      <c r="E1097" s="107"/>
      <c r="F1097" s="111"/>
      <c r="G1097" s="109"/>
      <c r="H1097" s="118">
        <f t="shared" si="120"/>
        <v>0</v>
      </c>
      <c r="I1097" s="119"/>
      <c r="J1097" s="113">
        <f t="shared" si="121"/>
        <v>0</v>
      </c>
      <c r="K1097" s="120"/>
      <c r="L1097" s="113">
        <f t="shared" si="122"/>
        <v>0</v>
      </c>
      <c r="M1097" s="121">
        <f t="shared" si="123"/>
        <v>0</v>
      </c>
      <c r="N1097" s="152">
        <f t="shared" si="124"/>
        <v>0</v>
      </c>
      <c r="O1097" s="153">
        <f t="shared" si="125"/>
        <v>0</v>
      </c>
    </row>
    <row r="1098" spans="1:15" s="132" customFormat="1" ht="39.950000000000003" customHeight="1">
      <c r="A1098" s="102"/>
      <c r="B1098" s="105"/>
      <c r="C1098" s="105"/>
      <c r="D1098" s="105"/>
      <c r="E1098" s="107"/>
      <c r="F1098" s="111"/>
      <c r="G1098" s="109"/>
      <c r="H1098" s="118">
        <f t="shared" si="120"/>
        <v>0</v>
      </c>
      <c r="I1098" s="119"/>
      <c r="J1098" s="113">
        <f t="shared" si="121"/>
        <v>0</v>
      </c>
      <c r="K1098" s="120"/>
      <c r="L1098" s="113">
        <f t="shared" si="122"/>
        <v>0</v>
      </c>
      <c r="M1098" s="121">
        <f t="shared" si="123"/>
        <v>0</v>
      </c>
      <c r="N1098" s="152">
        <f t="shared" si="124"/>
        <v>0</v>
      </c>
      <c r="O1098" s="153">
        <f t="shared" si="125"/>
        <v>0</v>
      </c>
    </row>
    <row r="1099" spans="1:15" s="132" customFormat="1" ht="39.950000000000003" customHeight="1">
      <c r="A1099" s="102"/>
      <c r="B1099" s="105"/>
      <c r="C1099" s="105"/>
      <c r="D1099" s="105"/>
      <c r="E1099" s="107"/>
      <c r="F1099" s="111"/>
      <c r="G1099" s="109"/>
      <c r="H1099" s="118">
        <f t="shared" si="120"/>
        <v>0</v>
      </c>
      <c r="I1099" s="119"/>
      <c r="J1099" s="113">
        <f t="shared" si="121"/>
        <v>0</v>
      </c>
      <c r="K1099" s="120"/>
      <c r="L1099" s="113">
        <f t="shared" si="122"/>
        <v>0</v>
      </c>
      <c r="M1099" s="121">
        <f t="shared" si="123"/>
        <v>0</v>
      </c>
      <c r="N1099" s="152">
        <f t="shared" si="124"/>
        <v>0</v>
      </c>
      <c r="O1099" s="153">
        <f t="shared" si="125"/>
        <v>0</v>
      </c>
    </row>
    <row r="1100" spans="1:15" s="132" customFormat="1" ht="39.950000000000003" customHeight="1">
      <c r="A1100" s="102"/>
      <c r="B1100" s="105"/>
      <c r="C1100" s="105"/>
      <c r="D1100" s="105"/>
      <c r="E1100" s="107"/>
      <c r="F1100" s="111"/>
      <c r="G1100" s="109"/>
      <c r="H1100" s="118">
        <f t="shared" si="120"/>
        <v>0</v>
      </c>
      <c r="I1100" s="119"/>
      <c r="J1100" s="113">
        <f t="shared" si="121"/>
        <v>0</v>
      </c>
      <c r="K1100" s="120"/>
      <c r="L1100" s="113">
        <f t="shared" si="122"/>
        <v>0</v>
      </c>
      <c r="M1100" s="121">
        <f t="shared" si="123"/>
        <v>0</v>
      </c>
      <c r="N1100" s="152">
        <f t="shared" si="124"/>
        <v>0</v>
      </c>
      <c r="O1100" s="153">
        <f t="shared" si="125"/>
        <v>0</v>
      </c>
    </row>
    <row r="1101" spans="1:15" s="132" customFormat="1" ht="39.950000000000003" customHeight="1">
      <c r="A1101" s="102"/>
      <c r="B1101" s="105"/>
      <c r="C1101" s="105"/>
      <c r="D1101" s="105"/>
      <c r="E1101" s="107"/>
      <c r="F1101" s="111"/>
      <c r="G1101" s="109"/>
      <c r="H1101" s="118">
        <f t="shared" si="120"/>
        <v>0</v>
      </c>
      <c r="I1101" s="119"/>
      <c r="J1101" s="113">
        <f t="shared" si="121"/>
        <v>0</v>
      </c>
      <c r="K1101" s="120"/>
      <c r="L1101" s="113">
        <f t="shared" si="122"/>
        <v>0</v>
      </c>
      <c r="M1101" s="121">
        <f t="shared" si="123"/>
        <v>0</v>
      </c>
      <c r="N1101" s="152">
        <f t="shared" si="124"/>
        <v>0</v>
      </c>
      <c r="O1101" s="153">
        <f t="shared" si="125"/>
        <v>0</v>
      </c>
    </row>
    <row r="1102" spans="1:15" s="132" customFormat="1" ht="39.950000000000003" customHeight="1">
      <c r="A1102" s="102"/>
      <c r="B1102" s="105"/>
      <c r="C1102" s="105"/>
      <c r="D1102" s="105"/>
      <c r="E1102" s="107"/>
      <c r="F1102" s="111"/>
      <c r="G1102" s="109"/>
      <c r="H1102" s="118">
        <f t="shared" si="120"/>
        <v>0</v>
      </c>
      <c r="I1102" s="119"/>
      <c r="J1102" s="113">
        <f t="shared" si="121"/>
        <v>0</v>
      </c>
      <c r="K1102" s="120"/>
      <c r="L1102" s="113">
        <f t="shared" si="122"/>
        <v>0</v>
      </c>
      <c r="M1102" s="121">
        <f t="shared" si="123"/>
        <v>0</v>
      </c>
      <c r="N1102" s="152">
        <f t="shared" si="124"/>
        <v>0</v>
      </c>
      <c r="O1102" s="153">
        <f t="shared" si="125"/>
        <v>0</v>
      </c>
    </row>
    <row r="1103" spans="1:15" s="132" customFormat="1" ht="39.950000000000003" customHeight="1">
      <c r="A1103" s="102"/>
      <c r="B1103" s="105"/>
      <c r="C1103" s="105"/>
      <c r="D1103" s="105"/>
      <c r="E1103" s="107"/>
      <c r="F1103" s="111"/>
      <c r="G1103" s="109"/>
      <c r="H1103" s="118">
        <f t="shared" si="120"/>
        <v>0</v>
      </c>
      <c r="I1103" s="119"/>
      <c r="J1103" s="113">
        <f t="shared" si="121"/>
        <v>0</v>
      </c>
      <c r="K1103" s="120"/>
      <c r="L1103" s="113">
        <f t="shared" si="122"/>
        <v>0</v>
      </c>
      <c r="M1103" s="121">
        <f t="shared" si="123"/>
        <v>0</v>
      </c>
      <c r="N1103" s="152">
        <f t="shared" si="124"/>
        <v>0</v>
      </c>
      <c r="O1103" s="153">
        <f t="shared" si="125"/>
        <v>0</v>
      </c>
    </row>
    <row r="1104" spans="1:15" s="132" customFormat="1" ht="39.950000000000003" customHeight="1">
      <c r="A1104" s="102"/>
      <c r="B1104" s="105"/>
      <c r="C1104" s="105"/>
      <c r="D1104" s="105"/>
      <c r="E1104" s="107"/>
      <c r="F1104" s="111"/>
      <c r="G1104" s="109"/>
      <c r="H1104" s="118">
        <f t="shared" si="120"/>
        <v>0</v>
      </c>
      <c r="I1104" s="119"/>
      <c r="J1104" s="113">
        <f t="shared" si="121"/>
        <v>0</v>
      </c>
      <c r="K1104" s="120"/>
      <c r="L1104" s="113">
        <f t="shared" si="122"/>
        <v>0</v>
      </c>
      <c r="M1104" s="121">
        <f t="shared" si="123"/>
        <v>0</v>
      </c>
      <c r="N1104" s="152">
        <f t="shared" si="124"/>
        <v>0</v>
      </c>
      <c r="O1104" s="153">
        <f t="shared" si="125"/>
        <v>0</v>
      </c>
    </row>
    <row r="1105" spans="1:15" s="132" customFormat="1" ht="39.950000000000003" customHeight="1">
      <c r="A1105" s="102"/>
      <c r="B1105" s="105"/>
      <c r="C1105" s="105"/>
      <c r="D1105" s="105"/>
      <c r="E1105" s="107"/>
      <c r="F1105" s="111"/>
      <c r="G1105" s="109"/>
      <c r="H1105" s="118">
        <f t="shared" si="120"/>
        <v>0</v>
      </c>
      <c r="I1105" s="119"/>
      <c r="J1105" s="113">
        <f t="shared" si="121"/>
        <v>0</v>
      </c>
      <c r="K1105" s="120"/>
      <c r="L1105" s="113">
        <f t="shared" si="122"/>
        <v>0</v>
      </c>
      <c r="M1105" s="121">
        <f t="shared" si="123"/>
        <v>0</v>
      </c>
      <c r="N1105" s="152">
        <f t="shared" si="124"/>
        <v>0</v>
      </c>
      <c r="O1105" s="153">
        <f t="shared" si="125"/>
        <v>0</v>
      </c>
    </row>
    <row r="1106" spans="1:15" s="132" customFormat="1" ht="39.950000000000003" customHeight="1">
      <c r="A1106" s="102"/>
      <c r="B1106" s="105"/>
      <c r="C1106" s="105"/>
      <c r="D1106" s="105"/>
      <c r="E1106" s="107"/>
      <c r="F1106" s="111"/>
      <c r="G1106" s="109"/>
      <c r="H1106" s="118">
        <f t="shared" si="120"/>
        <v>0</v>
      </c>
      <c r="I1106" s="119"/>
      <c r="J1106" s="113">
        <f t="shared" si="121"/>
        <v>0</v>
      </c>
      <c r="K1106" s="120"/>
      <c r="L1106" s="113">
        <f t="shared" si="122"/>
        <v>0</v>
      </c>
      <c r="M1106" s="121">
        <f t="shared" si="123"/>
        <v>0</v>
      </c>
      <c r="N1106" s="152">
        <f t="shared" si="124"/>
        <v>0</v>
      </c>
      <c r="O1106" s="153">
        <f t="shared" si="125"/>
        <v>0</v>
      </c>
    </row>
    <row r="1107" spans="1:15" s="132" customFormat="1" ht="39.950000000000003" customHeight="1">
      <c r="A1107" s="102"/>
      <c r="B1107" s="105"/>
      <c r="C1107" s="105"/>
      <c r="D1107" s="105"/>
      <c r="E1107" s="107"/>
      <c r="F1107" s="111"/>
      <c r="G1107" s="109"/>
      <c r="H1107" s="118">
        <f t="shared" si="120"/>
        <v>0</v>
      </c>
      <c r="I1107" s="119"/>
      <c r="J1107" s="113">
        <f t="shared" si="121"/>
        <v>0</v>
      </c>
      <c r="K1107" s="120"/>
      <c r="L1107" s="113">
        <f t="shared" si="122"/>
        <v>0</v>
      </c>
      <c r="M1107" s="121">
        <f t="shared" si="123"/>
        <v>0</v>
      </c>
      <c r="N1107" s="152">
        <f t="shared" si="124"/>
        <v>0</v>
      </c>
      <c r="O1107" s="153">
        <f t="shared" si="125"/>
        <v>0</v>
      </c>
    </row>
    <row r="1108" spans="1:15" s="132" customFormat="1" ht="39.950000000000003" customHeight="1">
      <c r="A1108" s="102"/>
      <c r="B1108" s="105"/>
      <c r="C1108" s="105"/>
      <c r="D1108" s="105"/>
      <c r="E1108" s="107"/>
      <c r="F1108" s="111"/>
      <c r="G1108" s="109"/>
      <c r="H1108" s="118">
        <f t="shared" si="120"/>
        <v>0</v>
      </c>
      <c r="I1108" s="119"/>
      <c r="J1108" s="113">
        <f t="shared" si="121"/>
        <v>0</v>
      </c>
      <c r="K1108" s="120"/>
      <c r="L1108" s="113">
        <f t="shared" si="122"/>
        <v>0</v>
      </c>
      <c r="M1108" s="121">
        <f t="shared" si="123"/>
        <v>0</v>
      </c>
      <c r="N1108" s="152">
        <f t="shared" si="124"/>
        <v>0</v>
      </c>
      <c r="O1108" s="153">
        <f t="shared" si="125"/>
        <v>0</v>
      </c>
    </row>
    <row r="1109" spans="1:15" s="132" customFormat="1" ht="39.950000000000003" customHeight="1">
      <c r="A1109" s="102"/>
      <c r="B1109" s="105"/>
      <c r="C1109" s="105"/>
      <c r="D1109" s="105"/>
      <c r="E1109" s="107"/>
      <c r="F1109" s="111"/>
      <c r="G1109" s="109"/>
      <c r="H1109" s="118">
        <f t="shared" si="120"/>
        <v>0</v>
      </c>
      <c r="I1109" s="119"/>
      <c r="J1109" s="113">
        <f t="shared" si="121"/>
        <v>0</v>
      </c>
      <c r="K1109" s="120"/>
      <c r="L1109" s="113">
        <f t="shared" si="122"/>
        <v>0</v>
      </c>
      <c r="M1109" s="121">
        <f t="shared" si="123"/>
        <v>0</v>
      </c>
      <c r="N1109" s="152">
        <f t="shared" si="124"/>
        <v>0</v>
      </c>
      <c r="O1109" s="153">
        <f t="shared" si="125"/>
        <v>0</v>
      </c>
    </row>
    <row r="1110" spans="1:15" s="132" customFormat="1" ht="39.950000000000003" customHeight="1">
      <c r="A1110" s="102"/>
      <c r="B1110" s="105"/>
      <c r="C1110" s="105"/>
      <c r="D1110" s="105"/>
      <c r="E1110" s="107"/>
      <c r="F1110" s="111"/>
      <c r="G1110" s="109"/>
      <c r="H1110" s="118">
        <f t="shared" si="120"/>
        <v>0</v>
      </c>
      <c r="I1110" s="119"/>
      <c r="J1110" s="113">
        <f t="shared" si="121"/>
        <v>0</v>
      </c>
      <c r="K1110" s="120"/>
      <c r="L1110" s="113">
        <f t="shared" si="122"/>
        <v>0</v>
      </c>
      <c r="M1110" s="121">
        <f t="shared" si="123"/>
        <v>0</v>
      </c>
      <c r="N1110" s="152">
        <f t="shared" si="124"/>
        <v>0</v>
      </c>
      <c r="O1110" s="153">
        <f t="shared" si="125"/>
        <v>0</v>
      </c>
    </row>
    <row r="1111" spans="1:15" s="132" customFormat="1" ht="39.950000000000003" customHeight="1">
      <c r="A1111" s="102"/>
      <c r="B1111" s="105"/>
      <c r="C1111" s="105"/>
      <c r="D1111" s="105"/>
      <c r="E1111" s="107"/>
      <c r="F1111" s="111"/>
      <c r="G1111" s="109"/>
      <c r="H1111" s="118">
        <f t="shared" si="120"/>
        <v>0</v>
      </c>
      <c r="I1111" s="119"/>
      <c r="J1111" s="113">
        <f t="shared" si="121"/>
        <v>0</v>
      </c>
      <c r="K1111" s="120"/>
      <c r="L1111" s="113">
        <f t="shared" si="122"/>
        <v>0</v>
      </c>
      <c r="M1111" s="121">
        <f t="shared" si="123"/>
        <v>0</v>
      </c>
      <c r="N1111" s="152">
        <f t="shared" si="124"/>
        <v>0</v>
      </c>
      <c r="O1111" s="153">
        <f t="shared" si="125"/>
        <v>0</v>
      </c>
    </row>
    <row r="1112" spans="1:15" s="132" customFormat="1" ht="39.950000000000003" customHeight="1">
      <c r="A1112" s="102"/>
      <c r="B1112" s="105"/>
      <c r="C1112" s="105"/>
      <c r="D1112" s="105"/>
      <c r="E1112" s="107"/>
      <c r="F1112" s="111"/>
      <c r="G1112" s="109"/>
      <c r="H1112" s="118">
        <f t="shared" si="120"/>
        <v>0</v>
      </c>
      <c r="I1112" s="119"/>
      <c r="J1112" s="113">
        <f t="shared" si="121"/>
        <v>0</v>
      </c>
      <c r="K1112" s="120"/>
      <c r="L1112" s="113">
        <f t="shared" si="122"/>
        <v>0</v>
      </c>
      <c r="M1112" s="121">
        <f t="shared" si="123"/>
        <v>0</v>
      </c>
      <c r="N1112" s="152">
        <f t="shared" si="124"/>
        <v>0</v>
      </c>
      <c r="O1112" s="153">
        <f t="shared" si="125"/>
        <v>0</v>
      </c>
    </row>
    <row r="1113" spans="1:15" s="132" customFormat="1" ht="39.950000000000003" customHeight="1">
      <c r="A1113" s="102"/>
      <c r="B1113" s="105"/>
      <c r="C1113" s="105"/>
      <c r="D1113" s="105"/>
      <c r="E1113" s="107"/>
      <c r="F1113" s="111"/>
      <c r="G1113" s="109"/>
      <c r="H1113" s="118">
        <f t="shared" si="120"/>
        <v>0</v>
      </c>
      <c r="I1113" s="119"/>
      <c r="J1113" s="113">
        <f t="shared" si="121"/>
        <v>0</v>
      </c>
      <c r="K1113" s="120"/>
      <c r="L1113" s="113">
        <f t="shared" si="122"/>
        <v>0</v>
      </c>
      <c r="M1113" s="121">
        <f t="shared" si="123"/>
        <v>0</v>
      </c>
      <c r="N1113" s="152">
        <f t="shared" si="124"/>
        <v>0</v>
      </c>
      <c r="O1113" s="153">
        <f t="shared" si="125"/>
        <v>0</v>
      </c>
    </row>
    <row r="1114" spans="1:15" s="132" customFormat="1" ht="39.950000000000003" customHeight="1">
      <c r="A1114" s="102"/>
      <c r="B1114" s="105"/>
      <c r="C1114" s="105"/>
      <c r="D1114" s="105"/>
      <c r="E1114" s="107"/>
      <c r="F1114" s="111"/>
      <c r="G1114" s="109"/>
      <c r="H1114" s="118">
        <f t="shared" si="120"/>
        <v>0</v>
      </c>
      <c r="I1114" s="119"/>
      <c r="J1114" s="113">
        <f t="shared" si="121"/>
        <v>0</v>
      </c>
      <c r="K1114" s="120"/>
      <c r="L1114" s="113">
        <f t="shared" si="122"/>
        <v>0</v>
      </c>
      <c r="M1114" s="121">
        <f t="shared" si="123"/>
        <v>0</v>
      </c>
      <c r="N1114" s="152">
        <f t="shared" si="124"/>
        <v>0</v>
      </c>
      <c r="O1114" s="153">
        <f t="shared" si="125"/>
        <v>0</v>
      </c>
    </row>
    <row r="1115" spans="1:15" s="132" customFormat="1" ht="39.950000000000003" customHeight="1">
      <c r="A1115" s="102"/>
      <c r="B1115" s="105"/>
      <c r="C1115" s="105"/>
      <c r="D1115" s="105"/>
      <c r="E1115" s="107"/>
      <c r="F1115" s="111"/>
      <c r="G1115" s="109"/>
      <c r="H1115" s="118">
        <f t="shared" si="120"/>
        <v>0</v>
      </c>
      <c r="I1115" s="119"/>
      <c r="J1115" s="113">
        <f t="shared" si="121"/>
        <v>0</v>
      </c>
      <c r="K1115" s="120"/>
      <c r="L1115" s="113">
        <f t="shared" si="122"/>
        <v>0</v>
      </c>
      <c r="M1115" s="121">
        <f t="shared" si="123"/>
        <v>0</v>
      </c>
      <c r="N1115" s="152">
        <f t="shared" si="124"/>
        <v>0</v>
      </c>
      <c r="O1115" s="153">
        <f t="shared" si="125"/>
        <v>0</v>
      </c>
    </row>
    <row r="1116" spans="1:15" s="132" customFormat="1" ht="39.950000000000003" customHeight="1">
      <c r="A1116" s="102"/>
      <c r="B1116" s="105"/>
      <c r="C1116" s="105"/>
      <c r="D1116" s="105"/>
      <c r="E1116" s="107"/>
      <c r="F1116" s="111"/>
      <c r="G1116" s="109"/>
      <c r="H1116" s="118">
        <f t="shared" si="120"/>
        <v>0</v>
      </c>
      <c r="I1116" s="119"/>
      <c r="J1116" s="113">
        <f t="shared" si="121"/>
        <v>0</v>
      </c>
      <c r="K1116" s="120"/>
      <c r="L1116" s="113">
        <f t="shared" si="122"/>
        <v>0</v>
      </c>
      <c r="M1116" s="121">
        <f t="shared" si="123"/>
        <v>0</v>
      </c>
      <c r="N1116" s="152">
        <f t="shared" si="124"/>
        <v>0</v>
      </c>
      <c r="O1116" s="153">
        <f t="shared" si="125"/>
        <v>0</v>
      </c>
    </row>
    <row r="1117" spans="1:15" s="132" customFormat="1" ht="39.950000000000003" customHeight="1">
      <c r="A1117" s="102"/>
      <c r="B1117" s="105"/>
      <c r="C1117" s="105"/>
      <c r="D1117" s="105"/>
      <c r="E1117" s="107"/>
      <c r="F1117" s="111"/>
      <c r="G1117" s="109"/>
      <c r="H1117" s="118">
        <f t="shared" si="120"/>
        <v>0</v>
      </c>
      <c r="I1117" s="119"/>
      <c r="J1117" s="113">
        <f t="shared" si="121"/>
        <v>0</v>
      </c>
      <c r="K1117" s="120"/>
      <c r="L1117" s="113">
        <f t="shared" si="122"/>
        <v>0</v>
      </c>
      <c r="M1117" s="121">
        <f t="shared" si="123"/>
        <v>0</v>
      </c>
      <c r="N1117" s="152">
        <f t="shared" si="124"/>
        <v>0</v>
      </c>
      <c r="O1117" s="153">
        <f t="shared" si="125"/>
        <v>0</v>
      </c>
    </row>
    <row r="1118" spans="1:15" s="132" customFormat="1" ht="39.950000000000003" customHeight="1">
      <c r="A1118" s="102"/>
      <c r="B1118" s="105"/>
      <c r="C1118" s="105"/>
      <c r="D1118" s="105"/>
      <c r="E1118" s="107"/>
      <c r="F1118" s="111"/>
      <c r="G1118" s="109"/>
      <c r="H1118" s="118">
        <f t="shared" si="120"/>
        <v>0</v>
      </c>
      <c r="I1118" s="119"/>
      <c r="J1118" s="113">
        <f t="shared" si="121"/>
        <v>0</v>
      </c>
      <c r="K1118" s="120"/>
      <c r="L1118" s="113">
        <f t="shared" si="122"/>
        <v>0</v>
      </c>
      <c r="M1118" s="121">
        <f t="shared" si="123"/>
        <v>0</v>
      </c>
      <c r="N1118" s="152">
        <f t="shared" si="124"/>
        <v>0</v>
      </c>
      <c r="O1118" s="153">
        <f t="shared" si="125"/>
        <v>0</v>
      </c>
    </row>
    <row r="1119" spans="1:15" s="132" customFormat="1" ht="39.950000000000003" customHeight="1">
      <c r="A1119" s="102"/>
      <c r="B1119" s="105"/>
      <c r="C1119" s="105"/>
      <c r="D1119" s="105"/>
      <c r="E1119" s="107"/>
      <c r="F1119" s="111"/>
      <c r="G1119" s="109"/>
      <c r="H1119" s="118">
        <f t="shared" si="120"/>
        <v>0</v>
      </c>
      <c r="I1119" s="119"/>
      <c r="J1119" s="113">
        <f t="shared" si="121"/>
        <v>0</v>
      </c>
      <c r="K1119" s="120"/>
      <c r="L1119" s="113">
        <f t="shared" si="122"/>
        <v>0</v>
      </c>
      <c r="M1119" s="121">
        <f t="shared" si="123"/>
        <v>0</v>
      </c>
      <c r="N1119" s="152">
        <f t="shared" si="124"/>
        <v>0</v>
      </c>
      <c r="O1119" s="153">
        <f t="shared" si="125"/>
        <v>0</v>
      </c>
    </row>
    <row r="1120" spans="1:15" s="132" customFormat="1" ht="39.950000000000003" customHeight="1">
      <c r="A1120" s="102"/>
      <c r="B1120" s="105"/>
      <c r="C1120" s="105"/>
      <c r="D1120" s="105"/>
      <c r="E1120" s="107"/>
      <c r="F1120" s="111"/>
      <c r="G1120" s="109"/>
      <c r="H1120" s="118">
        <f t="shared" si="120"/>
        <v>0</v>
      </c>
      <c r="I1120" s="119"/>
      <c r="J1120" s="113">
        <f t="shared" si="121"/>
        <v>0</v>
      </c>
      <c r="K1120" s="120"/>
      <c r="L1120" s="113">
        <f t="shared" si="122"/>
        <v>0</v>
      </c>
      <c r="M1120" s="121">
        <f t="shared" si="123"/>
        <v>0</v>
      </c>
      <c r="N1120" s="152">
        <f t="shared" si="124"/>
        <v>0</v>
      </c>
      <c r="O1120" s="153">
        <f t="shared" si="125"/>
        <v>0</v>
      </c>
    </row>
    <row r="1121" spans="1:15" s="132" customFormat="1" ht="39.950000000000003" customHeight="1">
      <c r="A1121" s="102"/>
      <c r="B1121" s="105"/>
      <c r="C1121" s="105"/>
      <c r="D1121" s="105"/>
      <c r="E1121" s="107"/>
      <c r="F1121" s="111"/>
      <c r="G1121" s="109"/>
      <c r="H1121" s="118">
        <f t="shared" si="120"/>
        <v>0</v>
      </c>
      <c r="I1121" s="119"/>
      <c r="J1121" s="113">
        <f t="shared" si="121"/>
        <v>0</v>
      </c>
      <c r="K1121" s="120"/>
      <c r="L1121" s="113">
        <f t="shared" si="122"/>
        <v>0</v>
      </c>
      <c r="M1121" s="121">
        <f t="shared" si="123"/>
        <v>0</v>
      </c>
      <c r="N1121" s="152">
        <f t="shared" si="124"/>
        <v>0</v>
      </c>
      <c r="O1121" s="153">
        <f t="shared" si="125"/>
        <v>0</v>
      </c>
    </row>
    <row r="1122" spans="1:15" s="132" customFormat="1" ht="39.75" customHeight="1">
      <c r="A1122" s="102"/>
      <c r="B1122" s="105"/>
      <c r="C1122" s="105"/>
      <c r="D1122" s="105"/>
      <c r="E1122" s="107"/>
      <c r="F1122" s="111"/>
      <c r="G1122" s="109"/>
      <c r="H1122" s="118">
        <f t="shared" si="120"/>
        <v>0</v>
      </c>
      <c r="I1122" s="119"/>
      <c r="J1122" s="113">
        <f t="shared" si="121"/>
        <v>0</v>
      </c>
      <c r="K1122" s="120"/>
      <c r="L1122" s="113">
        <f t="shared" si="122"/>
        <v>0</v>
      </c>
      <c r="M1122" s="121">
        <f t="shared" si="123"/>
        <v>0</v>
      </c>
      <c r="N1122" s="152">
        <f t="shared" si="124"/>
        <v>0</v>
      </c>
      <c r="O1122" s="153">
        <f t="shared" si="125"/>
        <v>0</v>
      </c>
    </row>
    <row r="1123" spans="1:15" s="132" customFormat="1" ht="39.950000000000003" customHeight="1">
      <c r="A1123" s="102"/>
      <c r="B1123" s="105"/>
      <c r="C1123" s="105"/>
      <c r="D1123" s="105"/>
      <c r="E1123" s="107"/>
      <c r="F1123" s="111"/>
      <c r="G1123" s="109"/>
      <c r="H1123" s="118">
        <f t="shared" si="120"/>
        <v>0</v>
      </c>
      <c r="I1123" s="119"/>
      <c r="J1123" s="113">
        <f t="shared" si="121"/>
        <v>0</v>
      </c>
      <c r="K1123" s="120"/>
      <c r="L1123" s="113">
        <f t="shared" si="122"/>
        <v>0</v>
      </c>
      <c r="M1123" s="121">
        <f t="shared" si="123"/>
        <v>0</v>
      </c>
      <c r="N1123" s="152">
        <f t="shared" si="124"/>
        <v>0</v>
      </c>
      <c r="O1123" s="153">
        <f t="shared" si="125"/>
        <v>0</v>
      </c>
    </row>
    <row r="1124" spans="1:15" s="132" customFormat="1" ht="39.950000000000003" customHeight="1">
      <c r="A1124" s="102"/>
      <c r="B1124" s="105"/>
      <c r="C1124" s="105"/>
      <c r="D1124" s="105"/>
      <c r="E1124" s="107"/>
      <c r="F1124" s="111"/>
      <c r="G1124" s="109"/>
      <c r="H1124" s="118">
        <f t="shared" si="120"/>
        <v>0</v>
      </c>
      <c r="I1124" s="119"/>
      <c r="J1124" s="113">
        <f t="shared" si="121"/>
        <v>0</v>
      </c>
      <c r="K1124" s="120"/>
      <c r="L1124" s="113">
        <f t="shared" si="122"/>
        <v>0</v>
      </c>
      <c r="M1124" s="121">
        <f t="shared" si="123"/>
        <v>0</v>
      </c>
      <c r="N1124" s="152">
        <f t="shared" si="124"/>
        <v>0</v>
      </c>
      <c r="O1124" s="153">
        <f t="shared" si="125"/>
        <v>0</v>
      </c>
    </row>
    <row r="1125" spans="1:15" s="132" customFormat="1" ht="39.950000000000003" customHeight="1">
      <c r="A1125" s="102"/>
      <c r="B1125" s="105"/>
      <c r="C1125" s="105"/>
      <c r="D1125" s="105"/>
      <c r="E1125" s="107"/>
      <c r="F1125" s="111"/>
      <c r="G1125" s="109"/>
      <c r="H1125" s="118">
        <f t="shared" si="120"/>
        <v>0</v>
      </c>
      <c r="I1125" s="119"/>
      <c r="J1125" s="113">
        <f t="shared" si="121"/>
        <v>0</v>
      </c>
      <c r="K1125" s="120"/>
      <c r="L1125" s="113">
        <f t="shared" si="122"/>
        <v>0</v>
      </c>
      <c r="M1125" s="121">
        <f t="shared" si="123"/>
        <v>0</v>
      </c>
      <c r="N1125" s="152">
        <f t="shared" si="124"/>
        <v>0</v>
      </c>
      <c r="O1125" s="153">
        <f t="shared" si="125"/>
        <v>0</v>
      </c>
    </row>
    <row r="1126" spans="1:15" s="132" customFormat="1" ht="39.950000000000003" customHeight="1">
      <c r="A1126" s="102"/>
      <c r="B1126" s="105"/>
      <c r="C1126" s="105"/>
      <c r="D1126" s="105"/>
      <c r="E1126" s="107"/>
      <c r="F1126" s="111"/>
      <c r="G1126" s="109"/>
      <c r="H1126" s="118">
        <f t="shared" si="120"/>
        <v>0</v>
      </c>
      <c r="I1126" s="119"/>
      <c r="J1126" s="113">
        <f t="shared" si="121"/>
        <v>0</v>
      </c>
      <c r="K1126" s="120"/>
      <c r="L1126" s="113">
        <f t="shared" si="122"/>
        <v>0</v>
      </c>
      <c r="M1126" s="121">
        <f t="shared" si="123"/>
        <v>0</v>
      </c>
      <c r="N1126" s="152">
        <f t="shared" si="124"/>
        <v>0</v>
      </c>
      <c r="O1126" s="153">
        <f t="shared" si="125"/>
        <v>0</v>
      </c>
    </row>
    <row r="1127" spans="1:15" s="132" customFormat="1" ht="39.950000000000003" customHeight="1">
      <c r="A1127" s="102"/>
      <c r="B1127" s="105"/>
      <c r="C1127" s="105"/>
      <c r="D1127" s="105"/>
      <c r="E1127" s="107"/>
      <c r="F1127" s="111"/>
      <c r="G1127" s="109"/>
      <c r="H1127" s="118">
        <f t="shared" si="120"/>
        <v>0</v>
      </c>
      <c r="I1127" s="119"/>
      <c r="J1127" s="113">
        <f t="shared" si="121"/>
        <v>0</v>
      </c>
      <c r="K1127" s="120"/>
      <c r="L1127" s="113">
        <f t="shared" si="122"/>
        <v>0</v>
      </c>
      <c r="M1127" s="121">
        <f t="shared" si="123"/>
        <v>0</v>
      </c>
      <c r="N1127" s="152">
        <f t="shared" si="124"/>
        <v>0</v>
      </c>
      <c r="O1127" s="153">
        <f t="shared" si="125"/>
        <v>0</v>
      </c>
    </row>
    <row r="1128" spans="1:15" s="132" customFormat="1" ht="39.950000000000003" customHeight="1">
      <c r="A1128" s="102"/>
      <c r="B1128" s="105"/>
      <c r="C1128" s="105"/>
      <c r="D1128" s="105"/>
      <c r="E1128" s="107"/>
      <c r="F1128" s="111"/>
      <c r="G1128" s="109"/>
      <c r="H1128" s="118">
        <f t="shared" si="120"/>
        <v>0</v>
      </c>
      <c r="I1128" s="119"/>
      <c r="J1128" s="113">
        <f t="shared" si="121"/>
        <v>0</v>
      </c>
      <c r="K1128" s="120"/>
      <c r="L1128" s="113">
        <f t="shared" si="122"/>
        <v>0</v>
      </c>
      <c r="M1128" s="121">
        <f t="shared" si="123"/>
        <v>0</v>
      </c>
      <c r="N1128" s="152">
        <f t="shared" si="124"/>
        <v>0</v>
      </c>
      <c r="O1128" s="153">
        <f t="shared" si="125"/>
        <v>0</v>
      </c>
    </row>
    <row r="1129" spans="1:15" s="132" customFormat="1" ht="39.950000000000003" customHeight="1">
      <c r="A1129" s="102"/>
      <c r="B1129" s="105"/>
      <c r="C1129" s="105"/>
      <c r="D1129" s="105"/>
      <c r="E1129" s="107"/>
      <c r="F1129" s="111"/>
      <c r="G1129" s="109"/>
      <c r="H1129" s="118">
        <f t="shared" si="120"/>
        <v>0</v>
      </c>
      <c r="I1129" s="119"/>
      <c r="J1129" s="113">
        <f t="shared" si="121"/>
        <v>0</v>
      </c>
      <c r="K1129" s="120"/>
      <c r="L1129" s="113">
        <f t="shared" si="122"/>
        <v>0</v>
      </c>
      <c r="M1129" s="121">
        <f t="shared" si="123"/>
        <v>0</v>
      </c>
      <c r="N1129" s="152">
        <f t="shared" si="124"/>
        <v>0</v>
      </c>
      <c r="O1129" s="153">
        <f t="shared" si="125"/>
        <v>0</v>
      </c>
    </row>
    <row r="1130" spans="1:15" s="132" customFormat="1" ht="39.950000000000003" customHeight="1">
      <c r="A1130" s="102"/>
      <c r="B1130" s="105"/>
      <c r="C1130" s="105"/>
      <c r="D1130" s="105"/>
      <c r="E1130" s="107"/>
      <c r="F1130" s="111"/>
      <c r="G1130" s="109"/>
      <c r="H1130" s="118">
        <f t="shared" si="120"/>
        <v>0</v>
      </c>
      <c r="I1130" s="119"/>
      <c r="J1130" s="113">
        <f t="shared" si="121"/>
        <v>0</v>
      </c>
      <c r="K1130" s="120"/>
      <c r="L1130" s="113">
        <f t="shared" si="122"/>
        <v>0</v>
      </c>
      <c r="M1130" s="121">
        <f t="shared" si="123"/>
        <v>0</v>
      </c>
      <c r="N1130" s="152">
        <f t="shared" si="124"/>
        <v>0</v>
      </c>
      <c r="O1130" s="153">
        <f t="shared" si="125"/>
        <v>0</v>
      </c>
    </row>
    <row r="1131" spans="1:15" s="132" customFormat="1" ht="39.950000000000003" customHeight="1">
      <c r="A1131" s="102"/>
      <c r="B1131" s="105"/>
      <c r="C1131" s="105"/>
      <c r="D1131" s="105"/>
      <c r="E1131" s="107"/>
      <c r="F1131" s="111"/>
      <c r="G1131" s="109"/>
      <c r="H1131" s="118">
        <f t="shared" si="120"/>
        <v>0</v>
      </c>
      <c r="I1131" s="119"/>
      <c r="J1131" s="113">
        <f t="shared" si="121"/>
        <v>0</v>
      </c>
      <c r="K1131" s="120"/>
      <c r="L1131" s="113">
        <f t="shared" si="122"/>
        <v>0</v>
      </c>
      <c r="M1131" s="121">
        <f t="shared" si="123"/>
        <v>0</v>
      </c>
      <c r="N1131" s="152">
        <f t="shared" si="124"/>
        <v>0</v>
      </c>
      <c r="O1131" s="153">
        <f t="shared" si="125"/>
        <v>0</v>
      </c>
    </row>
    <row r="1132" spans="1:15" s="132" customFormat="1" ht="39.950000000000003" customHeight="1">
      <c r="A1132" s="102"/>
      <c r="B1132" s="105"/>
      <c r="C1132" s="105"/>
      <c r="D1132" s="105"/>
      <c r="E1132" s="107"/>
      <c r="F1132" s="111"/>
      <c r="G1132" s="109"/>
      <c r="H1132" s="118">
        <f t="shared" si="120"/>
        <v>0</v>
      </c>
      <c r="I1132" s="119"/>
      <c r="J1132" s="113">
        <f t="shared" si="121"/>
        <v>0</v>
      </c>
      <c r="K1132" s="120"/>
      <c r="L1132" s="113">
        <f t="shared" si="122"/>
        <v>0</v>
      </c>
      <c r="M1132" s="121">
        <f t="shared" si="123"/>
        <v>0</v>
      </c>
      <c r="N1132" s="152">
        <f t="shared" si="124"/>
        <v>0</v>
      </c>
      <c r="O1132" s="153">
        <f t="shared" si="125"/>
        <v>0</v>
      </c>
    </row>
    <row r="1133" spans="1:15" s="132" customFormat="1" ht="39.950000000000003" customHeight="1">
      <c r="A1133" s="102"/>
      <c r="B1133" s="105"/>
      <c r="C1133" s="105"/>
      <c r="D1133" s="105"/>
      <c r="E1133" s="107"/>
      <c r="F1133" s="111"/>
      <c r="G1133" s="109"/>
      <c r="H1133" s="118">
        <f t="shared" si="120"/>
        <v>0</v>
      </c>
      <c r="I1133" s="119"/>
      <c r="J1133" s="113">
        <f t="shared" si="121"/>
        <v>0</v>
      </c>
      <c r="K1133" s="120"/>
      <c r="L1133" s="113">
        <f t="shared" si="122"/>
        <v>0</v>
      </c>
      <c r="M1133" s="121">
        <f t="shared" si="123"/>
        <v>0</v>
      </c>
      <c r="N1133" s="152">
        <f t="shared" si="124"/>
        <v>0</v>
      </c>
      <c r="O1133" s="153">
        <f t="shared" si="125"/>
        <v>0</v>
      </c>
    </row>
    <row r="1134" spans="1:15" s="132" customFormat="1" ht="39.950000000000003" customHeight="1">
      <c r="A1134" s="102"/>
      <c r="B1134" s="105"/>
      <c r="C1134" s="105"/>
      <c r="D1134" s="105"/>
      <c r="E1134" s="107"/>
      <c r="F1134" s="111"/>
      <c r="G1134" s="109"/>
      <c r="H1134" s="118">
        <f t="shared" si="120"/>
        <v>0</v>
      </c>
      <c r="I1134" s="119"/>
      <c r="J1134" s="113">
        <f t="shared" si="121"/>
        <v>0</v>
      </c>
      <c r="K1134" s="120"/>
      <c r="L1134" s="113">
        <f t="shared" si="122"/>
        <v>0</v>
      </c>
      <c r="M1134" s="121">
        <f t="shared" si="123"/>
        <v>0</v>
      </c>
      <c r="N1134" s="152">
        <f t="shared" si="124"/>
        <v>0</v>
      </c>
      <c r="O1134" s="153">
        <f t="shared" si="125"/>
        <v>0</v>
      </c>
    </row>
    <row r="1135" spans="1:15" s="132" customFormat="1" ht="39.950000000000003" customHeight="1">
      <c r="A1135" s="102"/>
      <c r="B1135" s="105"/>
      <c r="C1135" s="105"/>
      <c r="D1135" s="105"/>
      <c r="E1135" s="107"/>
      <c r="F1135" s="111"/>
      <c r="G1135" s="109"/>
      <c r="H1135" s="118">
        <f t="shared" si="120"/>
        <v>0</v>
      </c>
      <c r="I1135" s="119"/>
      <c r="J1135" s="113">
        <f t="shared" si="121"/>
        <v>0</v>
      </c>
      <c r="K1135" s="120"/>
      <c r="L1135" s="113">
        <f t="shared" si="122"/>
        <v>0</v>
      </c>
      <c r="M1135" s="121">
        <f t="shared" si="123"/>
        <v>0</v>
      </c>
      <c r="N1135" s="152">
        <f t="shared" si="124"/>
        <v>0</v>
      </c>
      <c r="O1135" s="153">
        <f t="shared" si="125"/>
        <v>0</v>
      </c>
    </row>
    <row r="1136" spans="1:15" s="132" customFormat="1" ht="39.950000000000003" customHeight="1">
      <c r="A1136" s="102"/>
      <c r="B1136" s="105"/>
      <c r="C1136" s="105"/>
      <c r="D1136" s="105"/>
      <c r="E1136" s="107"/>
      <c r="F1136" s="111"/>
      <c r="G1136" s="109"/>
      <c r="H1136" s="118">
        <f t="shared" si="120"/>
        <v>0</v>
      </c>
      <c r="I1136" s="119"/>
      <c r="J1136" s="113">
        <f t="shared" si="121"/>
        <v>0</v>
      </c>
      <c r="K1136" s="120"/>
      <c r="L1136" s="113">
        <f t="shared" si="122"/>
        <v>0</v>
      </c>
      <c r="M1136" s="121">
        <f t="shared" si="123"/>
        <v>0</v>
      </c>
      <c r="N1136" s="152">
        <f t="shared" si="124"/>
        <v>0</v>
      </c>
      <c r="O1136" s="153">
        <f t="shared" si="125"/>
        <v>0</v>
      </c>
    </row>
    <row r="1137" spans="1:15" s="132" customFormat="1" ht="39.950000000000003" customHeight="1">
      <c r="A1137" s="102"/>
      <c r="B1137" s="105"/>
      <c r="C1137" s="105"/>
      <c r="D1137" s="105"/>
      <c r="E1137" s="107"/>
      <c r="F1137" s="111"/>
      <c r="G1137" s="109"/>
      <c r="H1137" s="118">
        <f t="shared" si="120"/>
        <v>0</v>
      </c>
      <c r="I1137" s="119"/>
      <c r="J1137" s="113">
        <f t="shared" si="121"/>
        <v>0</v>
      </c>
      <c r="K1137" s="120"/>
      <c r="L1137" s="113">
        <f t="shared" si="122"/>
        <v>0</v>
      </c>
      <c r="M1137" s="121">
        <f t="shared" si="123"/>
        <v>0</v>
      </c>
      <c r="N1137" s="152">
        <f t="shared" si="124"/>
        <v>0</v>
      </c>
      <c r="O1137" s="153">
        <f t="shared" si="125"/>
        <v>0</v>
      </c>
    </row>
    <row r="1138" spans="1:15" s="132" customFormat="1" ht="39.950000000000003" customHeight="1">
      <c r="A1138" s="102"/>
      <c r="B1138" s="105"/>
      <c r="C1138" s="105"/>
      <c r="D1138" s="105"/>
      <c r="E1138" s="107"/>
      <c r="F1138" s="111"/>
      <c r="G1138" s="109"/>
      <c r="H1138" s="118">
        <f t="shared" si="120"/>
        <v>0</v>
      </c>
      <c r="I1138" s="119"/>
      <c r="J1138" s="113">
        <f t="shared" si="121"/>
        <v>0</v>
      </c>
      <c r="K1138" s="120"/>
      <c r="L1138" s="113">
        <f t="shared" si="122"/>
        <v>0</v>
      </c>
      <c r="M1138" s="121">
        <f t="shared" si="123"/>
        <v>0</v>
      </c>
      <c r="N1138" s="152">
        <f t="shared" si="124"/>
        <v>0</v>
      </c>
      <c r="O1138" s="153">
        <f t="shared" si="125"/>
        <v>0</v>
      </c>
    </row>
    <row r="1139" spans="1:15" s="132" customFormat="1" ht="39.950000000000003" customHeight="1">
      <c r="A1139" s="102"/>
      <c r="B1139" s="105"/>
      <c r="C1139" s="105"/>
      <c r="D1139" s="105"/>
      <c r="E1139" s="107"/>
      <c r="F1139" s="111"/>
      <c r="G1139" s="109"/>
      <c r="H1139" s="118">
        <f t="shared" si="120"/>
        <v>0</v>
      </c>
      <c r="I1139" s="119"/>
      <c r="J1139" s="113">
        <f t="shared" si="121"/>
        <v>0</v>
      </c>
      <c r="K1139" s="120"/>
      <c r="L1139" s="113">
        <f t="shared" si="122"/>
        <v>0</v>
      </c>
      <c r="M1139" s="121">
        <f t="shared" si="123"/>
        <v>0</v>
      </c>
      <c r="N1139" s="152">
        <f t="shared" si="124"/>
        <v>0</v>
      </c>
      <c r="O1139" s="153">
        <f t="shared" si="125"/>
        <v>0</v>
      </c>
    </row>
    <row r="1140" spans="1:15" s="132" customFormat="1" ht="39.950000000000003" customHeight="1">
      <c r="A1140" s="102"/>
      <c r="B1140" s="105"/>
      <c r="C1140" s="105"/>
      <c r="D1140" s="105"/>
      <c r="E1140" s="107"/>
      <c r="F1140" s="111"/>
      <c r="G1140" s="109"/>
      <c r="H1140" s="118">
        <f t="shared" si="120"/>
        <v>0</v>
      </c>
      <c r="I1140" s="119"/>
      <c r="J1140" s="113">
        <f t="shared" si="121"/>
        <v>0</v>
      </c>
      <c r="K1140" s="120"/>
      <c r="L1140" s="113">
        <f t="shared" si="122"/>
        <v>0</v>
      </c>
      <c r="M1140" s="121">
        <f t="shared" si="123"/>
        <v>0</v>
      </c>
      <c r="N1140" s="152">
        <f t="shared" si="124"/>
        <v>0</v>
      </c>
      <c r="O1140" s="153">
        <f t="shared" si="125"/>
        <v>0</v>
      </c>
    </row>
    <row r="1141" spans="1:15" s="132" customFormat="1" ht="39.950000000000003" customHeight="1">
      <c r="A1141" s="102"/>
      <c r="B1141" s="105"/>
      <c r="C1141" s="105"/>
      <c r="D1141" s="105"/>
      <c r="E1141" s="107"/>
      <c r="F1141" s="111"/>
      <c r="G1141" s="109"/>
      <c r="H1141" s="118">
        <f t="shared" si="120"/>
        <v>0</v>
      </c>
      <c r="I1141" s="119"/>
      <c r="J1141" s="113">
        <f t="shared" si="121"/>
        <v>0</v>
      </c>
      <c r="K1141" s="120"/>
      <c r="L1141" s="113">
        <f t="shared" si="122"/>
        <v>0</v>
      </c>
      <c r="M1141" s="121">
        <f t="shared" si="123"/>
        <v>0</v>
      </c>
      <c r="N1141" s="152">
        <f t="shared" si="124"/>
        <v>0</v>
      </c>
      <c r="O1141" s="153">
        <f t="shared" si="125"/>
        <v>0</v>
      </c>
    </row>
    <row r="1142" spans="1:15" s="132" customFormat="1" ht="39.950000000000003" customHeight="1">
      <c r="A1142" s="102"/>
      <c r="B1142" s="105"/>
      <c r="C1142" s="105"/>
      <c r="D1142" s="105"/>
      <c r="E1142" s="107"/>
      <c r="F1142" s="111"/>
      <c r="G1142" s="109"/>
      <c r="H1142" s="118">
        <f t="shared" si="120"/>
        <v>0</v>
      </c>
      <c r="I1142" s="119"/>
      <c r="J1142" s="113">
        <f t="shared" si="121"/>
        <v>0</v>
      </c>
      <c r="K1142" s="120"/>
      <c r="L1142" s="113">
        <f t="shared" si="122"/>
        <v>0</v>
      </c>
      <c r="M1142" s="121">
        <f t="shared" si="123"/>
        <v>0</v>
      </c>
      <c r="N1142" s="152">
        <f t="shared" si="124"/>
        <v>0</v>
      </c>
      <c r="O1142" s="153">
        <f t="shared" si="125"/>
        <v>0</v>
      </c>
    </row>
    <row r="1143" spans="1:15" s="132" customFormat="1" ht="39.950000000000003" customHeight="1">
      <c r="A1143" s="102"/>
      <c r="B1143" s="105"/>
      <c r="C1143" s="105"/>
      <c r="D1143" s="105"/>
      <c r="E1143" s="107"/>
      <c r="F1143" s="111"/>
      <c r="G1143" s="109"/>
      <c r="H1143" s="118">
        <f t="shared" si="120"/>
        <v>0</v>
      </c>
      <c r="I1143" s="119"/>
      <c r="J1143" s="113">
        <f t="shared" si="121"/>
        <v>0</v>
      </c>
      <c r="K1143" s="120"/>
      <c r="L1143" s="113">
        <f t="shared" si="122"/>
        <v>0</v>
      </c>
      <c r="M1143" s="121">
        <f t="shared" si="123"/>
        <v>0</v>
      </c>
      <c r="N1143" s="152">
        <f t="shared" si="124"/>
        <v>0</v>
      </c>
      <c r="O1143" s="153">
        <f t="shared" si="125"/>
        <v>0</v>
      </c>
    </row>
    <row r="1144" spans="1:15" s="132" customFormat="1" ht="39.950000000000003" customHeight="1">
      <c r="A1144" s="102"/>
      <c r="B1144" s="105"/>
      <c r="C1144" s="105"/>
      <c r="D1144" s="105"/>
      <c r="E1144" s="107"/>
      <c r="F1144" s="111"/>
      <c r="G1144" s="109"/>
      <c r="H1144" s="118">
        <f t="shared" si="120"/>
        <v>0</v>
      </c>
      <c r="I1144" s="119"/>
      <c r="J1144" s="113">
        <f t="shared" si="121"/>
        <v>0</v>
      </c>
      <c r="K1144" s="120"/>
      <c r="L1144" s="113">
        <f t="shared" si="122"/>
        <v>0</v>
      </c>
      <c r="M1144" s="121">
        <f t="shared" si="123"/>
        <v>0</v>
      </c>
      <c r="N1144" s="152">
        <f t="shared" si="124"/>
        <v>0</v>
      </c>
      <c r="O1144" s="153">
        <f t="shared" si="125"/>
        <v>0</v>
      </c>
    </row>
    <row r="1145" spans="1:15" s="132" customFormat="1" ht="39.75" customHeight="1">
      <c r="A1145" s="102"/>
      <c r="B1145" s="105"/>
      <c r="C1145" s="105"/>
      <c r="D1145" s="105"/>
      <c r="E1145" s="107"/>
      <c r="F1145" s="111"/>
      <c r="G1145" s="109"/>
      <c r="H1145" s="118">
        <f t="shared" si="120"/>
        <v>0</v>
      </c>
      <c r="I1145" s="119"/>
      <c r="J1145" s="113">
        <f t="shared" si="121"/>
        <v>0</v>
      </c>
      <c r="K1145" s="120"/>
      <c r="L1145" s="113">
        <f t="shared" si="122"/>
        <v>0</v>
      </c>
      <c r="M1145" s="121">
        <f t="shared" si="123"/>
        <v>0</v>
      </c>
      <c r="N1145" s="152">
        <f t="shared" si="124"/>
        <v>0</v>
      </c>
      <c r="O1145" s="153">
        <f t="shared" si="125"/>
        <v>0</v>
      </c>
    </row>
    <row r="1146" spans="1:15" s="132" customFormat="1" ht="39.950000000000003" customHeight="1">
      <c r="A1146" s="102"/>
      <c r="B1146" s="105"/>
      <c r="C1146" s="105"/>
      <c r="D1146" s="105"/>
      <c r="E1146" s="107"/>
      <c r="F1146" s="111"/>
      <c r="G1146" s="109"/>
      <c r="H1146" s="118">
        <f t="shared" si="120"/>
        <v>0</v>
      </c>
      <c r="I1146" s="119"/>
      <c r="J1146" s="113">
        <f t="shared" si="121"/>
        <v>0</v>
      </c>
      <c r="K1146" s="120"/>
      <c r="L1146" s="113">
        <f t="shared" si="122"/>
        <v>0</v>
      </c>
      <c r="M1146" s="121">
        <f t="shared" si="123"/>
        <v>0</v>
      </c>
      <c r="N1146" s="152">
        <f t="shared" si="124"/>
        <v>0</v>
      </c>
      <c r="O1146" s="153">
        <f t="shared" si="125"/>
        <v>0</v>
      </c>
    </row>
    <row r="1147" spans="1:15" s="132" customFormat="1" ht="39.950000000000003" customHeight="1">
      <c r="A1147" s="102"/>
      <c r="B1147" s="105"/>
      <c r="C1147" s="105"/>
      <c r="D1147" s="105"/>
      <c r="E1147" s="107"/>
      <c r="F1147" s="111"/>
      <c r="G1147" s="109"/>
      <c r="H1147" s="118">
        <f t="shared" si="120"/>
        <v>0</v>
      </c>
      <c r="I1147" s="119"/>
      <c r="J1147" s="113">
        <f t="shared" si="121"/>
        <v>0</v>
      </c>
      <c r="K1147" s="120"/>
      <c r="L1147" s="113">
        <f t="shared" si="122"/>
        <v>0</v>
      </c>
      <c r="M1147" s="121">
        <f t="shared" si="123"/>
        <v>0</v>
      </c>
      <c r="N1147" s="152">
        <f t="shared" si="124"/>
        <v>0</v>
      </c>
      <c r="O1147" s="153">
        <f t="shared" si="125"/>
        <v>0</v>
      </c>
    </row>
    <row r="1148" spans="1:15" s="132" customFormat="1" ht="39.75" customHeight="1">
      <c r="A1148" s="102"/>
      <c r="B1148" s="105"/>
      <c r="C1148" s="105"/>
      <c r="D1148" s="105"/>
      <c r="E1148" s="107"/>
      <c r="F1148" s="111"/>
      <c r="G1148" s="109"/>
      <c r="H1148" s="118">
        <f t="shared" si="120"/>
        <v>0</v>
      </c>
      <c r="I1148" s="119"/>
      <c r="J1148" s="113">
        <f t="shared" si="121"/>
        <v>0</v>
      </c>
      <c r="K1148" s="120"/>
      <c r="L1148" s="113">
        <f t="shared" si="122"/>
        <v>0</v>
      </c>
      <c r="M1148" s="121">
        <f t="shared" si="123"/>
        <v>0</v>
      </c>
      <c r="N1148" s="152">
        <f t="shared" si="124"/>
        <v>0</v>
      </c>
      <c r="O1148" s="153">
        <f t="shared" si="125"/>
        <v>0</v>
      </c>
    </row>
    <row r="1149" spans="1:15" s="132" customFormat="1" ht="39.950000000000003" customHeight="1">
      <c r="A1149" s="102"/>
      <c r="B1149" s="105"/>
      <c r="C1149" s="105"/>
      <c r="D1149" s="105"/>
      <c r="E1149" s="107"/>
      <c r="F1149" s="111"/>
      <c r="G1149" s="109"/>
      <c r="H1149" s="118">
        <f t="shared" si="120"/>
        <v>0</v>
      </c>
      <c r="I1149" s="119"/>
      <c r="J1149" s="113">
        <f t="shared" si="121"/>
        <v>0</v>
      </c>
      <c r="K1149" s="120"/>
      <c r="L1149" s="113">
        <f t="shared" si="122"/>
        <v>0</v>
      </c>
      <c r="M1149" s="121">
        <f t="shared" si="123"/>
        <v>0</v>
      </c>
      <c r="N1149" s="152">
        <f t="shared" si="124"/>
        <v>0</v>
      </c>
      <c r="O1149" s="153">
        <f t="shared" si="125"/>
        <v>0</v>
      </c>
    </row>
    <row r="1150" spans="1:15" s="132" customFormat="1" ht="39.950000000000003" customHeight="1">
      <c r="A1150" s="102"/>
      <c r="B1150" s="105"/>
      <c r="C1150" s="105"/>
      <c r="D1150" s="105"/>
      <c r="E1150" s="107"/>
      <c r="F1150" s="111"/>
      <c r="G1150" s="109"/>
      <c r="H1150" s="118">
        <f t="shared" si="120"/>
        <v>0</v>
      </c>
      <c r="I1150" s="119"/>
      <c r="J1150" s="113">
        <f t="shared" si="121"/>
        <v>0</v>
      </c>
      <c r="K1150" s="120"/>
      <c r="L1150" s="113">
        <f t="shared" si="122"/>
        <v>0</v>
      </c>
      <c r="M1150" s="121">
        <f t="shared" si="123"/>
        <v>0</v>
      </c>
      <c r="N1150" s="152">
        <f t="shared" si="124"/>
        <v>0</v>
      </c>
      <c r="O1150" s="153">
        <f t="shared" si="125"/>
        <v>0</v>
      </c>
    </row>
    <row r="1151" spans="1:15" s="132" customFormat="1" ht="39.950000000000003" customHeight="1">
      <c r="A1151" s="102"/>
      <c r="B1151" s="105"/>
      <c r="C1151" s="105"/>
      <c r="D1151" s="105"/>
      <c r="E1151" s="107"/>
      <c r="F1151" s="111"/>
      <c r="G1151" s="109"/>
      <c r="H1151" s="118">
        <f t="shared" si="120"/>
        <v>0</v>
      </c>
      <c r="I1151" s="119"/>
      <c r="J1151" s="113">
        <f t="shared" si="121"/>
        <v>0</v>
      </c>
      <c r="K1151" s="120"/>
      <c r="L1151" s="113">
        <f t="shared" si="122"/>
        <v>0</v>
      </c>
      <c r="M1151" s="121">
        <f t="shared" si="123"/>
        <v>0</v>
      </c>
      <c r="N1151" s="152">
        <f t="shared" si="124"/>
        <v>0</v>
      </c>
      <c r="O1151" s="153">
        <f t="shared" si="125"/>
        <v>0</v>
      </c>
    </row>
    <row r="1152" spans="1:15" s="132" customFormat="1" ht="39.950000000000003" customHeight="1">
      <c r="A1152" s="102"/>
      <c r="B1152" s="105"/>
      <c r="C1152" s="105"/>
      <c r="D1152" s="105"/>
      <c r="E1152" s="107"/>
      <c r="F1152" s="111"/>
      <c r="G1152" s="109"/>
      <c r="H1152" s="118">
        <f t="shared" si="120"/>
        <v>0</v>
      </c>
      <c r="I1152" s="119"/>
      <c r="J1152" s="113">
        <f t="shared" si="121"/>
        <v>0</v>
      </c>
      <c r="K1152" s="120"/>
      <c r="L1152" s="113">
        <f t="shared" si="122"/>
        <v>0</v>
      </c>
      <c r="M1152" s="121">
        <f t="shared" si="123"/>
        <v>0</v>
      </c>
      <c r="N1152" s="152">
        <f t="shared" si="124"/>
        <v>0</v>
      </c>
      <c r="O1152" s="153">
        <f t="shared" si="125"/>
        <v>0</v>
      </c>
    </row>
    <row r="1153" spans="1:15" s="132" customFormat="1" ht="39.950000000000003" customHeight="1">
      <c r="A1153" s="102"/>
      <c r="B1153" s="105"/>
      <c r="C1153" s="105"/>
      <c r="D1153" s="105"/>
      <c r="E1153" s="107"/>
      <c r="F1153" s="111"/>
      <c r="G1153" s="109"/>
      <c r="H1153" s="118">
        <f t="shared" si="120"/>
        <v>0</v>
      </c>
      <c r="I1153" s="119"/>
      <c r="J1153" s="113">
        <f t="shared" si="121"/>
        <v>0</v>
      </c>
      <c r="K1153" s="120"/>
      <c r="L1153" s="113">
        <f t="shared" si="122"/>
        <v>0</v>
      </c>
      <c r="M1153" s="121">
        <f t="shared" si="123"/>
        <v>0</v>
      </c>
      <c r="N1153" s="152">
        <f t="shared" si="124"/>
        <v>0</v>
      </c>
      <c r="O1153" s="153">
        <f t="shared" si="125"/>
        <v>0</v>
      </c>
    </row>
    <row r="1154" spans="1:15" s="132" customFormat="1" ht="39.950000000000003" customHeight="1">
      <c r="A1154" s="102"/>
      <c r="B1154" s="105"/>
      <c r="C1154" s="105"/>
      <c r="D1154" s="105"/>
      <c r="E1154" s="107"/>
      <c r="F1154" s="111"/>
      <c r="G1154" s="109"/>
      <c r="H1154" s="118">
        <f t="shared" si="120"/>
        <v>0</v>
      </c>
      <c r="I1154" s="119"/>
      <c r="J1154" s="113">
        <f t="shared" si="121"/>
        <v>0</v>
      </c>
      <c r="K1154" s="120"/>
      <c r="L1154" s="113">
        <f t="shared" si="122"/>
        <v>0</v>
      </c>
      <c r="M1154" s="121">
        <f t="shared" si="123"/>
        <v>0</v>
      </c>
      <c r="N1154" s="152">
        <f t="shared" si="124"/>
        <v>0</v>
      </c>
      <c r="O1154" s="153">
        <f t="shared" si="125"/>
        <v>0</v>
      </c>
    </row>
    <row r="1155" spans="1:15" s="132" customFormat="1" ht="39.950000000000003" customHeight="1">
      <c r="A1155" s="102"/>
      <c r="B1155" s="105"/>
      <c r="C1155" s="105"/>
      <c r="D1155" s="105"/>
      <c r="E1155" s="107"/>
      <c r="F1155" s="111"/>
      <c r="G1155" s="109"/>
      <c r="H1155" s="118">
        <f t="shared" si="120"/>
        <v>0</v>
      </c>
      <c r="I1155" s="119"/>
      <c r="J1155" s="113">
        <f t="shared" si="121"/>
        <v>0</v>
      </c>
      <c r="K1155" s="120"/>
      <c r="L1155" s="113">
        <f t="shared" si="122"/>
        <v>0</v>
      </c>
      <c r="M1155" s="121">
        <f t="shared" si="123"/>
        <v>0</v>
      </c>
      <c r="N1155" s="152">
        <f t="shared" si="124"/>
        <v>0</v>
      </c>
      <c r="O1155" s="153">
        <f t="shared" si="125"/>
        <v>0</v>
      </c>
    </row>
    <row r="1156" spans="1:15" s="132" customFormat="1" ht="39.950000000000003" customHeight="1">
      <c r="A1156" s="102"/>
      <c r="B1156" s="105"/>
      <c r="C1156" s="105"/>
      <c r="D1156" s="105"/>
      <c r="E1156" s="107"/>
      <c r="F1156" s="111"/>
      <c r="G1156" s="109"/>
      <c r="H1156" s="118">
        <f t="shared" si="120"/>
        <v>0</v>
      </c>
      <c r="I1156" s="119"/>
      <c r="J1156" s="113">
        <f t="shared" si="121"/>
        <v>0</v>
      </c>
      <c r="K1156" s="120"/>
      <c r="L1156" s="113">
        <f t="shared" si="122"/>
        <v>0</v>
      </c>
      <c r="M1156" s="121">
        <f t="shared" si="123"/>
        <v>0</v>
      </c>
      <c r="N1156" s="152">
        <f t="shared" si="124"/>
        <v>0</v>
      </c>
      <c r="O1156" s="153">
        <f t="shared" si="125"/>
        <v>0</v>
      </c>
    </row>
    <row r="1157" spans="1:15" s="132" customFormat="1" ht="39.950000000000003" customHeight="1">
      <c r="A1157" s="102"/>
      <c r="B1157" s="105"/>
      <c r="C1157" s="105"/>
      <c r="D1157" s="105"/>
      <c r="E1157" s="107"/>
      <c r="F1157" s="111"/>
      <c r="G1157" s="109"/>
      <c r="H1157" s="118">
        <f t="shared" si="120"/>
        <v>0</v>
      </c>
      <c r="I1157" s="119"/>
      <c r="J1157" s="113">
        <f t="shared" si="121"/>
        <v>0</v>
      </c>
      <c r="K1157" s="120"/>
      <c r="L1157" s="113">
        <f t="shared" si="122"/>
        <v>0</v>
      </c>
      <c r="M1157" s="121">
        <f t="shared" si="123"/>
        <v>0</v>
      </c>
      <c r="N1157" s="152">
        <f t="shared" si="124"/>
        <v>0</v>
      </c>
      <c r="O1157" s="153">
        <f t="shared" si="125"/>
        <v>0</v>
      </c>
    </row>
    <row r="1158" spans="1:15" s="132" customFormat="1" ht="39.950000000000003" customHeight="1">
      <c r="A1158" s="102"/>
      <c r="B1158" s="105"/>
      <c r="C1158" s="105"/>
      <c r="D1158" s="105"/>
      <c r="E1158" s="107"/>
      <c r="F1158" s="111"/>
      <c r="G1158" s="109"/>
      <c r="H1158" s="118">
        <f t="shared" ref="H1158:H1221" si="126">ROUNDDOWN(F1158*G1158,0)</f>
        <v>0</v>
      </c>
      <c r="I1158" s="119"/>
      <c r="J1158" s="113">
        <f t="shared" ref="J1158:J1221" si="127">ROUNDDOWN(G1158*I1158,0)</f>
        <v>0</v>
      </c>
      <c r="K1158" s="120"/>
      <c r="L1158" s="113">
        <f t="shared" ref="L1158:L1221" si="128">ROUNDDOWN(G1158*K1158,0)</f>
        <v>0</v>
      </c>
      <c r="M1158" s="121">
        <f t="shared" ref="M1158:M1221" si="129">I1158+K1158</f>
        <v>0</v>
      </c>
      <c r="N1158" s="152">
        <f t="shared" ref="N1158:N1221" si="130">SUM(J1158)+L1158</f>
        <v>0</v>
      </c>
      <c r="O1158" s="153">
        <f t="shared" ref="O1158:O1221" si="131">SUM(H1158)-N1158</f>
        <v>0</v>
      </c>
    </row>
    <row r="1159" spans="1:15" s="132" customFormat="1" ht="39.950000000000003" customHeight="1">
      <c r="A1159" s="102"/>
      <c r="B1159" s="105"/>
      <c r="C1159" s="105"/>
      <c r="D1159" s="105"/>
      <c r="E1159" s="107"/>
      <c r="F1159" s="111"/>
      <c r="G1159" s="109"/>
      <c r="H1159" s="118">
        <f t="shared" si="126"/>
        <v>0</v>
      </c>
      <c r="I1159" s="119"/>
      <c r="J1159" s="113">
        <f t="shared" si="127"/>
        <v>0</v>
      </c>
      <c r="K1159" s="120"/>
      <c r="L1159" s="113">
        <f t="shared" si="128"/>
        <v>0</v>
      </c>
      <c r="M1159" s="121">
        <f t="shared" si="129"/>
        <v>0</v>
      </c>
      <c r="N1159" s="152">
        <f t="shared" si="130"/>
        <v>0</v>
      </c>
      <c r="O1159" s="153">
        <f t="shared" si="131"/>
        <v>0</v>
      </c>
    </row>
    <row r="1160" spans="1:15" s="132" customFormat="1" ht="39.950000000000003" customHeight="1">
      <c r="A1160" s="102"/>
      <c r="B1160" s="105"/>
      <c r="C1160" s="105"/>
      <c r="D1160" s="105"/>
      <c r="E1160" s="107"/>
      <c r="F1160" s="111"/>
      <c r="G1160" s="109"/>
      <c r="H1160" s="118">
        <f t="shared" si="126"/>
        <v>0</v>
      </c>
      <c r="I1160" s="119"/>
      <c r="J1160" s="113">
        <f t="shared" si="127"/>
        <v>0</v>
      </c>
      <c r="K1160" s="120"/>
      <c r="L1160" s="113">
        <f t="shared" si="128"/>
        <v>0</v>
      </c>
      <c r="M1160" s="121">
        <f t="shared" si="129"/>
        <v>0</v>
      </c>
      <c r="N1160" s="152">
        <f t="shared" si="130"/>
        <v>0</v>
      </c>
      <c r="O1160" s="153">
        <f t="shared" si="131"/>
        <v>0</v>
      </c>
    </row>
    <row r="1161" spans="1:15" s="132" customFormat="1" ht="39.950000000000003" customHeight="1">
      <c r="A1161" s="102"/>
      <c r="B1161" s="105"/>
      <c r="C1161" s="105"/>
      <c r="D1161" s="105"/>
      <c r="E1161" s="107"/>
      <c r="F1161" s="111"/>
      <c r="G1161" s="109"/>
      <c r="H1161" s="118">
        <f t="shared" si="126"/>
        <v>0</v>
      </c>
      <c r="I1161" s="119"/>
      <c r="J1161" s="113">
        <f t="shared" si="127"/>
        <v>0</v>
      </c>
      <c r="K1161" s="120"/>
      <c r="L1161" s="113">
        <f t="shared" si="128"/>
        <v>0</v>
      </c>
      <c r="M1161" s="121">
        <f t="shared" si="129"/>
        <v>0</v>
      </c>
      <c r="N1161" s="152">
        <f t="shared" si="130"/>
        <v>0</v>
      </c>
      <c r="O1161" s="153">
        <f t="shared" si="131"/>
        <v>0</v>
      </c>
    </row>
    <row r="1162" spans="1:15" s="132" customFormat="1" ht="39.950000000000003" customHeight="1">
      <c r="A1162" s="102"/>
      <c r="B1162" s="105"/>
      <c r="C1162" s="105"/>
      <c r="D1162" s="105"/>
      <c r="E1162" s="107"/>
      <c r="F1162" s="111"/>
      <c r="G1162" s="109"/>
      <c r="H1162" s="118">
        <f t="shared" si="126"/>
        <v>0</v>
      </c>
      <c r="I1162" s="119"/>
      <c r="J1162" s="113">
        <f t="shared" si="127"/>
        <v>0</v>
      </c>
      <c r="K1162" s="120"/>
      <c r="L1162" s="113">
        <f t="shared" si="128"/>
        <v>0</v>
      </c>
      <c r="M1162" s="121">
        <f t="shared" si="129"/>
        <v>0</v>
      </c>
      <c r="N1162" s="152">
        <f t="shared" si="130"/>
        <v>0</v>
      </c>
      <c r="O1162" s="153">
        <f t="shared" si="131"/>
        <v>0</v>
      </c>
    </row>
    <row r="1163" spans="1:15" s="132" customFormat="1" ht="39.950000000000003" customHeight="1">
      <c r="A1163" s="102"/>
      <c r="B1163" s="105"/>
      <c r="C1163" s="105"/>
      <c r="D1163" s="105"/>
      <c r="E1163" s="107"/>
      <c r="F1163" s="111"/>
      <c r="G1163" s="109"/>
      <c r="H1163" s="118">
        <f t="shared" si="126"/>
        <v>0</v>
      </c>
      <c r="I1163" s="119"/>
      <c r="J1163" s="113">
        <f t="shared" si="127"/>
        <v>0</v>
      </c>
      <c r="K1163" s="120"/>
      <c r="L1163" s="113">
        <f t="shared" si="128"/>
        <v>0</v>
      </c>
      <c r="M1163" s="121">
        <f t="shared" si="129"/>
        <v>0</v>
      </c>
      <c r="N1163" s="152">
        <f t="shared" si="130"/>
        <v>0</v>
      </c>
      <c r="O1163" s="153">
        <f t="shared" si="131"/>
        <v>0</v>
      </c>
    </row>
    <row r="1164" spans="1:15" s="132" customFormat="1" ht="39.950000000000003" customHeight="1">
      <c r="A1164" s="102"/>
      <c r="B1164" s="105"/>
      <c r="C1164" s="105"/>
      <c r="D1164" s="105"/>
      <c r="E1164" s="107"/>
      <c r="F1164" s="111"/>
      <c r="G1164" s="109"/>
      <c r="H1164" s="118">
        <f t="shared" si="126"/>
        <v>0</v>
      </c>
      <c r="I1164" s="119"/>
      <c r="J1164" s="113">
        <f t="shared" si="127"/>
        <v>0</v>
      </c>
      <c r="K1164" s="120"/>
      <c r="L1164" s="113">
        <f t="shared" si="128"/>
        <v>0</v>
      </c>
      <c r="M1164" s="121">
        <f t="shared" si="129"/>
        <v>0</v>
      </c>
      <c r="N1164" s="152">
        <f t="shared" si="130"/>
        <v>0</v>
      </c>
      <c r="O1164" s="153">
        <f t="shared" si="131"/>
        <v>0</v>
      </c>
    </row>
    <row r="1165" spans="1:15" s="132" customFormat="1" ht="39.950000000000003" customHeight="1">
      <c r="A1165" s="102"/>
      <c r="B1165" s="105"/>
      <c r="C1165" s="105"/>
      <c r="D1165" s="105"/>
      <c r="E1165" s="107"/>
      <c r="F1165" s="111"/>
      <c r="G1165" s="109"/>
      <c r="H1165" s="118">
        <f t="shared" si="126"/>
        <v>0</v>
      </c>
      <c r="I1165" s="119"/>
      <c r="J1165" s="113">
        <f t="shared" si="127"/>
        <v>0</v>
      </c>
      <c r="K1165" s="120"/>
      <c r="L1165" s="113">
        <f t="shared" si="128"/>
        <v>0</v>
      </c>
      <c r="M1165" s="121">
        <f t="shared" si="129"/>
        <v>0</v>
      </c>
      <c r="N1165" s="152">
        <f t="shared" si="130"/>
        <v>0</v>
      </c>
      <c r="O1165" s="153">
        <f t="shared" si="131"/>
        <v>0</v>
      </c>
    </row>
    <row r="1166" spans="1:15" s="132" customFormat="1" ht="39.950000000000003" customHeight="1">
      <c r="A1166" s="102"/>
      <c r="B1166" s="105"/>
      <c r="C1166" s="105"/>
      <c r="D1166" s="105"/>
      <c r="E1166" s="107"/>
      <c r="F1166" s="111"/>
      <c r="G1166" s="109"/>
      <c r="H1166" s="118">
        <f t="shared" si="126"/>
        <v>0</v>
      </c>
      <c r="I1166" s="119"/>
      <c r="J1166" s="113">
        <f t="shared" si="127"/>
        <v>0</v>
      </c>
      <c r="K1166" s="120"/>
      <c r="L1166" s="113">
        <f t="shared" si="128"/>
        <v>0</v>
      </c>
      <c r="M1166" s="121">
        <f t="shared" si="129"/>
        <v>0</v>
      </c>
      <c r="N1166" s="152">
        <f t="shared" si="130"/>
        <v>0</v>
      </c>
      <c r="O1166" s="153">
        <f t="shared" si="131"/>
        <v>0</v>
      </c>
    </row>
    <row r="1167" spans="1:15" s="132" customFormat="1" ht="39.950000000000003" customHeight="1">
      <c r="A1167" s="102"/>
      <c r="B1167" s="105"/>
      <c r="C1167" s="105"/>
      <c r="D1167" s="105"/>
      <c r="E1167" s="107"/>
      <c r="F1167" s="111"/>
      <c r="G1167" s="109"/>
      <c r="H1167" s="118">
        <f t="shared" si="126"/>
        <v>0</v>
      </c>
      <c r="I1167" s="119"/>
      <c r="J1167" s="113">
        <f t="shared" si="127"/>
        <v>0</v>
      </c>
      <c r="K1167" s="120"/>
      <c r="L1167" s="113">
        <f t="shared" si="128"/>
        <v>0</v>
      </c>
      <c r="M1167" s="121">
        <f t="shared" si="129"/>
        <v>0</v>
      </c>
      <c r="N1167" s="152">
        <f t="shared" si="130"/>
        <v>0</v>
      </c>
      <c r="O1167" s="153">
        <f t="shared" si="131"/>
        <v>0</v>
      </c>
    </row>
    <row r="1168" spans="1:15" s="132" customFormat="1" ht="39.950000000000003" customHeight="1">
      <c r="A1168" s="102"/>
      <c r="B1168" s="105"/>
      <c r="C1168" s="105"/>
      <c r="D1168" s="105"/>
      <c r="E1168" s="107"/>
      <c r="F1168" s="111"/>
      <c r="G1168" s="109"/>
      <c r="H1168" s="118">
        <f t="shared" si="126"/>
        <v>0</v>
      </c>
      <c r="I1168" s="119"/>
      <c r="J1168" s="113">
        <f t="shared" si="127"/>
        <v>0</v>
      </c>
      <c r="K1168" s="120"/>
      <c r="L1168" s="113">
        <f t="shared" si="128"/>
        <v>0</v>
      </c>
      <c r="M1168" s="121">
        <f t="shared" si="129"/>
        <v>0</v>
      </c>
      <c r="N1168" s="152">
        <f t="shared" si="130"/>
        <v>0</v>
      </c>
      <c r="O1168" s="153">
        <f t="shared" si="131"/>
        <v>0</v>
      </c>
    </row>
    <row r="1169" spans="1:15" s="132" customFormat="1" ht="39.950000000000003" customHeight="1">
      <c r="A1169" s="102"/>
      <c r="B1169" s="105"/>
      <c r="C1169" s="105"/>
      <c r="D1169" s="105"/>
      <c r="E1169" s="107"/>
      <c r="F1169" s="111"/>
      <c r="G1169" s="109"/>
      <c r="H1169" s="118">
        <f t="shared" si="126"/>
        <v>0</v>
      </c>
      <c r="I1169" s="119"/>
      <c r="J1169" s="113">
        <f t="shared" si="127"/>
        <v>0</v>
      </c>
      <c r="K1169" s="120"/>
      <c r="L1169" s="113">
        <f t="shared" si="128"/>
        <v>0</v>
      </c>
      <c r="M1169" s="121">
        <f t="shared" si="129"/>
        <v>0</v>
      </c>
      <c r="N1169" s="152">
        <f t="shared" si="130"/>
        <v>0</v>
      </c>
      <c r="O1169" s="153">
        <f t="shared" si="131"/>
        <v>0</v>
      </c>
    </row>
    <row r="1170" spans="1:15" s="132" customFormat="1" ht="39.950000000000003" customHeight="1">
      <c r="A1170" s="102"/>
      <c r="B1170" s="105"/>
      <c r="C1170" s="105"/>
      <c r="D1170" s="105"/>
      <c r="E1170" s="107"/>
      <c r="F1170" s="111"/>
      <c r="G1170" s="109"/>
      <c r="H1170" s="118">
        <f t="shared" si="126"/>
        <v>0</v>
      </c>
      <c r="I1170" s="119"/>
      <c r="J1170" s="113">
        <f t="shared" si="127"/>
        <v>0</v>
      </c>
      <c r="K1170" s="120"/>
      <c r="L1170" s="113">
        <f t="shared" si="128"/>
        <v>0</v>
      </c>
      <c r="M1170" s="121">
        <f t="shared" si="129"/>
        <v>0</v>
      </c>
      <c r="N1170" s="152">
        <f t="shared" si="130"/>
        <v>0</v>
      </c>
      <c r="O1170" s="153">
        <f t="shared" si="131"/>
        <v>0</v>
      </c>
    </row>
    <row r="1171" spans="1:15" s="132" customFormat="1" ht="39.75" customHeight="1">
      <c r="A1171" s="102"/>
      <c r="B1171" s="105"/>
      <c r="C1171" s="105"/>
      <c r="D1171" s="105"/>
      <c r="E1171" s="107"/>
      <c r="F1171" s="111"/>
      <c r="G1171" s="109"/>
      <c r="H1171" s="118">
        <f t="shared" si="126"/>
        <v>0</v>
      </c>
      <c r="I1171" s="119"/>
      <c r="J1171" s="113">
        <f t="shared" si="127"/>
        <v>0</v>
      </c>
      <c r="K1171" s="120"/>
      <c r="L1171" s="113">
        <f t="shared" si="128"/>
        <v>0</v>
      </c>
      <c r="M1171" s="121">
        <f t="shared" si="129"/>
        <v>0</v>
      </c>
      <c r="N1171" s="152">
        <f t="shared" si="130"/>
        <v>0</v>
      </c>
      <c r="O1171" s="153">
        <f t="shared" si="131"/>
        <v>0</v>
      </c>
    </row>
    <row r="1172" spans="1:15" s="132" customFormat="1" ht="39.950000000000003" customHeight="1">
      <c r="A1172" s="102"/>
      <c r="B1172" s="105"/>
      <c r="C1172" s="105"/>
      <c r="D1172" s="105"/>
      <c r="E1172" s="107"/>
      <c r="F1172" s="111"/>
      <c r="G1172" s="109"/>
      <c r="H1172" s="118">
        <f t="shared" si="126"/>
        <v>0</v>
      </c>
      <c r="I1172" s="119"/>
      <c r="J1172" s="113">
        <f t="shared" si="127"/>
        <v>0</v>
      </c>
      <c r="K1172" s="120"/>
      <c r="L1172" s="113">
        <f t="shared" si="128"/>
        <v>0</v>
      </c>
      <c r="M1172" s="121">
        <f t="shared" si="129"/>
        <v>0</v>
      </c>
      <c r="N1172" s="152">
        <f t="shared" si="130"/>
        <v>0</v>
      </c>
      <c r="O1172" s="153">
        <f t="shared" si="131"/>
        <v>0</v>
      </c>
    </row>
    <row r="1173" spans="1:15" s="132" customFormat="1" ht="39.950000000000003" customHeight="1">
      <c r="A1173" s="102"/>
      <c r="B1173" s="105"/>
      <c r="C1173" s="105"/>
      <c r="D1173" s="105"/>
      <c r="E1173" s="107"/>
      <c r="F1173" s="111"/>
      <c r="G1173" s="109"/>
      <c r="H1173" s="118">
        <f t="shared" si="126"/>
        <v>0</v>
      </c>
      <c r="I1173" s="119"/>
      <c r="J1173" s="113">
        <f t="shared" si="127"/>
        <v>0</v>
      </c>
      <c r="K1173" s="120"/>
      <c r="L1173" s="113">
        <f t="shared" si="128"/>
        <v>0</v>
      </c>
      <c r="M1173" s="121">
        <f t="shared" si="129"/>
        <v>0</v>
      </c>
      <c r="N1173" s="152">
        <f t="shared" si="130"/>
        <v>0</v>
      </c>
      <c r="O1173" s="153">
        <f t="shared" si="131"/>
        <v>0</v>
      </c>
    </row>
    <row r="1174" spans="1:15" s="132" customFormat="1" ht="39.75" customHeight="1">
      <c r="A1174" s="102"/>
      <c r="B1174" s="105"/>
      <c r="C1174" s="105"/>
      <c r="D1174" s="105"/>
      <c r="E1174" s="107"/>
      <c r="F1174" s="111"/>
      <c r="G1174" s="109"/>
      <c r="H1174" s="118">
        <f t="shared" si="126"/>
        <v>0</v>
      </c>
      <c r="I1174" s="119"/>
      <c r="J1174" s="113">
        <f t="shared" si="127"/>
        <v>0</v>
      </c>
      <c r="K1174" s="120"/>
      <c r="L1174" s="113">
        <f t="shared" si="128"/>
        <v>0</v>
      </c>
      <c r="M1174" s="121">
        <f t="shared" si="129"/>
        <v>0</v>
      </c>
      <c r="N1174" s="152">
        <f t="shared" si="130"/>
        <v>0</v>
      </c>
      <c r="O1174" s="153">
        <f t="shared" si="131"/>
        <v>0</v>
      </c>
    </row>
    <row r="1175" spans="1:15" s="132" customFormat="1" ht="39.950000000000003" customHeight="1">
      <c r="A1175" s="102"/>
      <c r="B1175" s="105"/>
      <c r="C1175" s="105"/>
      <c r="D1175" s="105"/>
      <c r="E1175" s="107"/>
      <c r="F1175" s="111"/>
      <c r="G1175" s="109"/>
      <c r="H1175" s="118">
        <f t="shared" si="126"/>
        <v>0</v>
      </c>
      <c r="I1175" s="119"/>
      <c r="J1175" s="113">
        <f t="shared" si="127"/>
        <v>0</v>
      </c>
      <c r="K1175" s="120"/>
      <c r="L1175" s="113">
        <f t="shared" si="128"/>
        <v>0</v>
      </c>
      <c r="M1175" s="121">
        <f t="shared" si="129"/>
        <v>0</v>
      </c>
      <c r="N1175" s="152">
        <f t="shared" si="130"/>
        <v>0</v>
      </c>
      <c r="O1175" s="153">
        <f t="shared" si="131"/>
        <v>0</v>
      </c>
    </row>
    <row r="1176" spans="1:15" s="132" customFormat="1" ht="39.950000000000003" customHeight="1">
      <c r="A1176" s="102"/>
      <c r="B1176" s="105"/>
      <c r="C1176" s="105"/>
      <c r="D1176" s="105"/>
      <c r="E1176" s="107"/>
      <c r="F1176" s="111"/>
      <c r="G1176" s="109"/>
      <c r="H1176" s="118">
        <f t="shared" si="126"/>
        <v>0</v>
      </c>
      <c r="I1176" s="119"/>
      <c r="J1176" s="113">
        <f t="shared" si="127"/>
        <v>0</v>
      </c>
      <c r="K1176" s="120"/>
      <c r="L1176" s="113">
        <f t="shared" si="128"/>
        <v>0</v>
      </c>
      <c r="M1176" s="121">
        <f t="shared" si="129"/>
        <v>0</v>
      </c>
      <c r="N1176" s="152">
        <f t="shared" si="130"/>
        <v>0</v>
      </c>
      <c r="O1176" s="153">
        <f t="shared" si="131"/>
        <v>0</v>
      </c>
    </row>
    <row r="1177" spans="1:15" s="132" customFormat="1" ht="39.950000000000003" customHeight="1">
      <c r="A1177" s="102"/>
      <c r="B1177" s="105"/>
      <c r="C1177" s="105"/>
      <c r="D1177" s="105"/>
      <c r="E1177" s="107"/>
      <c r="F1177" s="111"/>
      <c r="G1177" s="109"/>
      <c r="H1177" s="118">
        <f t="shared" si="126"/>
        <v>0</v>
      </c>
      <c r="I1177" s="119"/>
      <c r="J1177" s="113">
        <f t="shared" si="127"/>
        <v>0</v>
      </c>
      <c r="K1177" s="120"/>
      <c r="L1177" s="113">
        <f t="shared" si="128"/>
        <v>0</v>
      </c>
      <c r="M1177" s="121">
        <f t="shared" si="129"/>
        <v>0</v>
      </c>
      <c r="N1177" s="152">
        <f t="shared" si="130"/>
        <v>0</v>
      </c>
      <c r="O1177" s="153">
        <f t="shared" si="131"/>
        <v>0</v>
      </c>
    </row>
    <row r="1178" spans="1:15" s="132" customFormat="1" ht="39.950000000000003" customHeight="1">
      <c r="A1178" s="102"/>
      <c r="B1178" s="105"/>
      <c r="C1178" s="105"/>
      <c r="D1178" s="105"/>
      <c r="E1178" s="107"/>
      <c r="F1178" s="111"/>
      <c r="G1178" s="109"/>
      <c r="H1178" s="118">
        <f t="shared" si="126"/>
        <v>0</v>
      </c>
      <c r="I1178" s="119"/>
      <c r="J1178" s="113">
        <f t="shared" si="127"/>
        <v>0</v>
      </c>
      <c r="K1178" s="120"/>
      <c r="L1178" s="113">
        <f t="shared" si="128"/>
        <v>0</v>
      </c>
      <c r="M1178" s="121">
        <f t="shared" si="129"/>
        <v>0</v>
      </c>
      <c r="N1178" s="152">
        <f t="shared" si="130"/>
        <v>0</v>
      </c>
      <c r="O1178" s="153">
        <f t="shared" si="131"/>
        <v>0</v>
      </c>
    </row>
    <row r="1179" spans="1:15" s="132" customFormat="1" ht="39.950000000000003" customHeight="1">
      <c r="A1179" s="102"/>
      <c r="B1179" s="105"/>
      <c r="C1179" s="105"/>
      <c r="D1179" s="105"/>
      <c r="E1179" s="107"/>
      <c r="F1179" s="111"/>
      <c r="G1179" s="109"/>
      <c r="H1179" s="118">
        <f t="shared" si="126"/>
        <v>0</v>
      </c>
      <c r="I1179" s="119"/>
      <c r="J1179" s="113">
        <f t="shared" si="127"/>
        <v>0</v>
      </c>
      <c r="K1179" s="120"/>
      <c r="L1179" s="113">
        <f t="shared" si="128"/>
        <v>0</v>
      </c>
      <c r="M1179" s="121">
        <f t="shared" si="129"/>
        <v>0</v>
      </c>
      <c r="N1179" s="152">
        <f t="shared" si="130"/>
        <v>0</v>
      </c>
      <c r="O1179" s="153">
        <f t="shared" si="131"/>
        <v>0</v>
      </c>
    </row>
    <row r="1180" spans="1:15" s="132" customFormat="1" ht="39.950000000000003" customHeight="1">
      <c r="A1180" s="102"/>
      <c r="B1180" s="105"/>
      <c r="C1180" s="105"/>
      <c r="D1180" s="105"/>
      <c r="E1180" s="107"/>
      <c r="F1180" s="111"/>
      <c r="G1180" s="109"/>
      <c r="H1180" s="118">
        <f t="shared" si="126"/>
        <v>0</v>
      </c>
      <c r="I1180" s="119"/>
      <c r="J1180" s="113">
        <f t="shared" si="127"/>
        <v>0</v>
      </c>
      <c r="K1180" s="120"/>
      <c r="L1180" s="113">
        <f t="shared" si="128"/>
        <v>0</v>
      </c>
      <c r="M1180" s="121">
        <f t="shared" si="129"/>
        <v>0</v>
      </c>
      <c r="N1180" s="152">
        <f t="shared" si="130"/>
        <v>0</v>
      </c>
      <c r="O1180" s="153">
        <f t="shared" si="131"/>
        <v>0</v>
      </c>
    </row>
    <row r="1181" spans="1:15" s="132" customFormat="1" ht="39.950000000000003" customHeight="1">
      <c r="A1181" s="102"/>
      <c r="B1181" s="105"/>
      <c r="C1181" s="105"/>
      <c r="D1181" s="105"/>
      <c r="E1181" s="107"/>
      <c r="F1181" s="111"/>
      <c r="G1181" s="109"/>
      <c r="H1181" s="118">
        <f t="shared" si="126"/>
        <v>0</v>
      </c>
      <c r="I1181" s="119"/>
      <c r="J1181" s="113">
        <f t="shared" si="127"/>
        <v>0</v>
      </c>
      <c r="K1181" s="120"/>
      <c r="L1181" s="113">
        <f t="shared" si="128"/>
        <v>0</v>
      </c>
      <c r="M1181" s="121">
        <f t="shared" si="129"/>
        <v>0</v>
      </c>
      <c r="N1181" s="152">
        <f t="shared" si="130"/>
        <v>0</v>
      </c>
      <c r="O1181" s="153">
        <f t="shared" si="131"/>
        <v>0</v>
      </c>
    </row>
    <row r="1182" spans="1:15" s="132" customFormat="1" ht="39.950000000000003" customHeight="1">
      <c r="A1182" s="102"/>
      <c r="B1182" s="105"/>
      <c r="C1182" s="105"/>
      <c r="D1182" s="105"/>
      <c r="E1182" s="107"/>
      <c r="F1182" s="111"/>
      <c r="G1182" s="109"/>
      <c r="H1182" s="118">
        <f t="shared" si="126"/>
        <v>0</v>
      </c>
      <c r="I1182" s="119"/>
      <c r="J1182" s="113">
        <f t="shared" si="127"/>
        <v>0</v>
      </c>
      <c r="K1182" s="120"/>
      <c r="L1182" s="113">
        <f t="shared" si="128"/>
        <v>0</v>
      </c>
      <c r="M1182" s="121">
        <f t="shared" si="129"/>
        <v>0</v>
      </c>
      <c r="N1182" s="152">
        <f t="shared" si="130"/>
        <v>0</v>
      </c>
      <c r="O1182" s="153">
        <f t="shared" si="131"/>
        <v>0</v>
      </c>
    </row>
    <row r="1183" spans="1:15" s="132" customFormat="1" ht="39.950000000000003" customHeight="1">
      <c r="A1183" s="102"/>
      <c r="B1183" s="105"/>
      <c r="C1183" s="105"/>
      <c r="D1183" s="105"/>
      <c r="E1183" s="107"/>
      <c r="F1183" s="111"/>
      <c r="G1183" s="109"/>
      <c r="H1183" s="118">
        <f t="shared" si="126"/>
        <v>0</v>
      </c>
      <c r="I1183" s="119"/>
      <c r="J1183" s="113">
        <f t="shared" si="127"/>
        <v>0</v>
      </c>
      <c r="K1183" s="120"/>
      <c r="L1183" s="113">
        <f t="shared" si="128"/>
        <v>0</v>
      </c>
      <c r="M1183" s="121">
        <f t="shared" si="129"/>
        <v>0</v>
      </c>
      <c r="N1183" s="152">
        <f t="shared" si="130"/>
        <v>0</v>
      </c>
      <c r="O1183" s="153">
        <f t="shared" si="131"/>
        <v>0</v>
      </c>
    </row>
    <row r="1184" spans="1:15" s="132" customFormat="1" ht="39.950000000000003" customHeight="1">
      <c r="A1184" s="102"/>
      <c r="B1184" s="105"/>
      <c r="C1184" s="105"/>
      <c r="D1184" s="105"/>
      <c r="E1184" s="107"/>
      <c r="F1184" s="111"/>
      <c r="G1184" s="109"/>
      <c r="H1184" s="118">
        <f t="shared" si="126"/>
        <v>0</v>
      </c>
      <c r="I1184" s="119"/>
      <c r="J1184" s="113">
        <f t="shared" si="127"/>
        <v>0</v>
      </c>
      <c r="K1184" s="120"/>
      <c r="L1184" s="113">
        <f t="shared" si="128"/>
        <v>0</v>
      </c>
      <c r="M1184" s="121">
        <f t="shared" si="129"/>
        <v>0</v>
      </c>
      <c r="N1184" s="152">
        <f t="shared" si="130"/>
        <v>0</v>
      </c>
      <c r="O1184" s="153">
        <f t="shared" si="131"/>
        <v>0</v>
      </c>
    </row>
    <row r="1185" spans="1:15" s="132" customFormat="1" ht="39.950000000000003" customHeight="1">
      <c r="A1185" s="102"/>
      <c r="B1185" s="105"/>
      <c r="C1185" s="105"/>
      <c r="D1185" s="105"/>
      <c r="E1185" s="107"/>
      <c r="F1185" s="111"/>
      <c r="G1185" s="109"/>
      <c r="H1185" s="118">
        <f t="shared" si="126"/>
        <v>0</v>
      </c>
      <c r="I1185" s="119"/>
      <c r="J1185" s="113">
        <f t="shared" si="127"/>
        <v>0</v>
      </c>
      <c r="K1185" s="120"/>
      <c r="L1185" s="113">
        <f t="shared" si="128"/>
        <v>0</v>
      </c>
      <c r="M1185" s="121">
        <f t="shared" si="129"/>
        <v>0</v>
      </c>
      <c r="N1185" s="152">
        <f t="shared" si="130"/>
        <v>0</v>
      </c>
      <c r="O1185" s="153">
        <f t="shared" si="131"/>
        <v>0</v>
      </c>
    </row>
    <row r="1186" spans="1:15" s="132" customFormat="1" ht="39.950000000000003" customHeight="1">
      <c r="A1186" s="102"/>
      <c r="B1186" s="105"/>
      <c r="C1186" s="105"/>
      <c r="D1186" s="105"/>
      <c r="E1186" s="107"/>
      <c r="F1186" s="111"/>
      <c r="G1186" s="109"/>
      <c r="H1186" s="118">
        <f t="shared" si="126"/>
        <v>0</v>
      </c>
      <c r="I1186" s="119"/>
      <c r="J1186" s="113">
        <f t="shared" si="127"/>
        <v>0</v>
      </c>
      <c r="K1186" s="120"/>
      <c r="L1186" s="113">
        <f t="shared" si="128"/>
        <v>0</v>
      </c>
      <c r="M1186" s="121">
        <f t="shared" si="129"/>
        <v>0</v>
      </c>
      <c r="N1186" s="152">
        <f t="shared" si="130"/>
        <v>0</v>
      </c>
      <c r="O1186" s="153">
        <f t="shared" si="131"/>
        <v>0</v>
      </c>
    </row>
    <row r="1187" spans="1:15" s="132" customFormat="1" ht="39.950000000000003" customHeight="1">
      <c r="A1187" s="102"/>
      <c r="B1187" s="105"/>
      <c r="C1187" s="105"/>
      <c r="D1187" s="105"/>
      <c r="E1187" s="107"/>
      <c r="F1187" s="111"/>
      <c r="G1187" s="109"/>
      <c r="H1187" s="118">
        <f t="shared" si="126"/>
        <v>0</v>
      </c>
      <c r="I1187" s="119"/>
      <c r="J1187" s="113">
        <f t="shared" si="127"/>
        <v>0</v>
      </c>
      <c r="K1187" s="120"/>
      <c r="L1187" s="113">
        <f t="shared" si="128"/>
        <v>0</v>
      </c>
      <c r="M1187" s="121">
        <f t="shared" si="129"/>
        <v>0</v>
      </c>
      <c r="N1187" s="152">
        <f t="shared" si="130"/>
        <v>0</v>
      </c>
      <c r="O1187" s="153">
        <f t="shared" si="131"/>
        <v>0</v>
      </c>
    </row>
    <row r="1188" spans="1:15" s="132" customFormat="1" ht="39.950000000000003" customHeight="1">
      <c r="A1188" s="102"/>
      <c r="B1188" s="105"/>
      <c r="C1188" s="105"/>
      <c r="D1188" s="105"/>
      <c r="E1188" s="107"/>
      <c r="F1188" s="111"/>
      <c r="G1188" s="109"/>
      <c r="H1188" s="118">
        <f t="shared" si="126"/>
        <v>0</v>
      </c>
      <c r="I1188" s="119"/>
      <c r="J1188" s="113">
        <f t="shared" si="127"/>
        <v>0</v>
      </c>
      <c r="K1188" s="120"/>
      <c r="L1188" s="113">
        <f t="shared" si="128"/>
        <v>0</v>
      </c>
      <c r="M1188" s="121">
        <f t="shared" si="129"/>
        <v>0</v>
      </c>
      <c r="N1188" s="152">
        <f t="shared" si="130"/>
        <v>0</v>
      </c>
      <c r="O1188" s="153">
        <f t="shared" si="131"/>
        <v>0</v>
      </c>
    </row>
    <row r="1189" spans="1:15" s="132" customFormat="1" ht="39.950000000000003" customHeight="1">
      <c r="A1189" s="102"/>
      <c r="B1189" s="105"/>
      <c r="C1189" s="105"/>
      <c r="D1189" s="105"/>
      <c r="E1189" s="107"/>
      <c r="F1189" s="111"/>
      <c r="G1189" s="109"/>
      <c r="H1189" s="118">
        <f t="shared" si="126"/>
        <v>0</v>
      </c>
      <c r="I1189" s="119"/>
      <c r="J1189" s="113">
        <f t="shared" si="127"/>
        <v>0</v>
      </c>
      <c r="K1189" s="120"/>
      <c r="L1189" s="113">
        <f t="shared" si="128"/>
        <v>0</v>
      </c>
      <c r="M1189" s="121">
        <f t="shared" si="129"/>
        <v>0</v>
      </c>
      <c r="N1189" s="152">
        <f t="shared" si="130"/>
        <v>0</v>
      </c>
      <c r="O1189" s="153">
        <f t="shared" si="131"/>
        <v>0</v>
      </c>
    </row>
    <row r="1190" spans="1:15" s="132" customFormat="1" ht="39.950000000000003" customHeight="1">
      <c r="A1190" s="102"/>
      <c r="B1190" s="105"/>
      <c r="C1190" s="105"/>
      <c r="D1190" s="105"/>
      <c r="E1190" s="107"/>
      <c r="F1190" s="111"/>
      <c r="G1190" s="109"/>
      <c r="H1190" s="118">
        <f t="shared" si="126"/>
        <v>0</v>
      </c>
      <c r="I1190" s="119"/>
      <c r="J1190" s="113">
        <f t="shared" si="127"/>
        <v>0</v>
      </c>
      <c r="K1190" s="120"/>
      <c r="L1190" s="113">
        <f t="shared" si="128"/>
        <v>0</v>
      </c>
      <c r="M1190" s="121">
        <f t="shared" si="129"/>
        <v>0</v>
      </c>
      <c r="N1190" s="152">
        <f t="shared" si="130"/>
        <v>0</v>
      </c>
      <c r="O1190" s="153">
        <f t="shared" si="131"/>
        <v>0</v>
      </c>
    </row>
    <row r="1191" spans="1:15" s="132" customFormat="1" ht="39.950000000000003" customHeight="1">
      <c r="A1191" s="102"/>
      <c r="B1191" s="105"/>
      <c r="C1191" s="105"/>
      <c r="D1191" s="105"/>
      <c r="E1191" s="107"/>
      <c r="F1191" s="111"/>
      <c r="G1191" s="109"/>
      <c r="H1191" s="118">
        <f t="shared" si="126"/>
        <v>0</v>
      </c>
      <c r="I1191" s="119"/>
      <c r="J1191" s="113">
        <f t="shared" si="127"/>
        <v>0</v>
      </c>
      <c r="K1191" s="120"/>
      <c r="L1191" s="113">
        <f t="shared" si="128"/>
        <v>0</v>
      </c>
      <c r="M1191" s="121">
        <f t="shared" si="129"/>
        <v>0</v>
      </c>
      <c r="N1191" s="152">
        <f t="shared" si="130"/>
        <v>0</v>
      </c>
      <c r="O1191" s="153">
        <f t="shared" si="131"/>
        <v>0</v>
      </c>
    </row>
    <row r="1192" spans="1:15" s="132" customFormat="1" ht="39.950000000000003" customHeight="1">
      <c r="A1192" s="102"/>
      <c r="B1192" s="105"/>
      <c r="C1192" s="105"/>
      <c r="D1192" s="105"/>
      <c r="E1192" s="107"/>
      <c r="F1192" s="111"/>
      <c r="G1192" s="109"/>
      <c r="H1192" s="118">
        <f t="shared" si="126"/>
        <v>0</v>
      </c>
      <c r="I1192" s="119"/>
      <c r="J1192" s="113">
        <f t="shared" si="127"/>
        <v>0</v>
      </c>
      <c r="K1192" s="120"/>
      <c r="L1192" s="113">
        <f t="shared" si="128"/>
        <v>0</v>
      </c>
      <c r="M1192" s="121">
        <f t="shared" si="129"/>
        <v>0</v>
      </c>
      <c r="N1192" s="152">
        <f t="shared" si="130"/>
        <v>0</v>
      </c>
      <c r="O1192" s="153">
        <f t="shared" si="131"/>
        <v>0</v>
      </c>
    </row>
    <row r="1193" spans="1:15" s="132" customFormat="1" ht="39.950000000000003" customHeight="1">
      <c r="A1193" s="102"/>
      <c r="B1193" s="105"/>
      <c r="C1193" s="105"/>
      <c r="D1193" s="105"/>
      <c r="E1193" s="107"/>
      <c r="F1193" s="111"/>
      <c r="G1193" s="109"/>
      <c r="H1193" s="118">
        <f t="shared" si="126"/>
        <v>0</v>
      </c>
      <c r="I1193" s="119"/>
      <c r="J1193" s="113">
        <f t="shared" si="127"/>
        <v>0</v>
      </c>
      <c r="K1193" s="120"/>
      <c r="L1193" s="113">
        <f t="shared" si="128"/>
        <v>0</v>
      </c>
      <c r="M1193" s="121">
        <f t="shared" si="129"/>
        <v>0</v>
      </c>
      <c r="N1193" s="152">
        <f t="shared" si="130"/>
        <v>0</v>
      </c>
      <c r="O1193" s="153">
        <f t="shared" si="131"/>
        <v>0</v>
      </c>
    </row>
    <row r="1194" spans="1:15" s="132" customFormat="1" ht="39.950000000000003" customHeight="1">
      <c r="A1194" s="102"/>
      <c r="B1194" s="105"/>
      <c r="C1194" s="105"/>
      <c r="D1194" s="105"/>
      <c r="E1194" s="107"/>
      <c r="F1194" s="111"/>
      <c r="G1194" s="109"/>
      <c r="H1194" s="118">
        <f t="shared" si="126"/>
        <v>0</v>
      </c>
      <c r="I1194" s="119"/>
      <c r="J1194" s="113">
        <f t="shared" si="127"/>
        <v>0</v>
      </c>
      <c r="K1194" s="120"/>
      <c r="L1194" s="113">
        <f t="shared" si="128"/>
        <v>0</v>
      </c>
      <c r="M1194" s="121">
        <f t="shared" si="129"/>
        <v>0</v>
      </c>
      <c r="N1194" s="152">
        <f t="shared" si="130"/>
        <v>0</v>
      </c>
      <c r="O1194" s="153">
        <f t="shared" si="131"/>
        <v>0</v>
      </c>
    </row>
    <row r="1195" spans="1:15" s="132" customFormat="1" ht="39.950000000000003" customHeight="1">
      <c r="A1195" s="102"/>
      <c r="B1195" s="105"/>
      <c r="C1195" s="105"/>
      <c r="D1195" s="105"/>
      <c r="E1195" s="107"/>
      <c r="F1195" s="111"/>
      <c r="G1195" s="109"/>
      <c r="H1195" s="118">
        <f t="shared" si="126"/>
        <v>0</v>
      </c>
      <c r="I1195" s="119"/>
      <c r="J1195" s="113">
        <f t="shared" si="127"/>
        <v>0</v>
      </c>
      <c r="K1195" s="120"/>
      <c r="L1195" s="113">
        <f t="shared" si="128"/>
        <v>0</v>
      </c>
      <c r="M1195" s="121">
        <f t="shared" si="129"/>
        <v>0</v>
      </c>
      <c r="N1195" s="152">
        <f t="shared" si="130"/>
        <v>0</v>
      </c>
      <c r="O1195" s="153">
        <f t="shared" si="131"/>
        <v>0</v>
      </c>
    </row>
    <row r="1196" spans="1:15" s="132" customFormat="1" ht="39.950000000000003" customHeight="1">
      <c r="A1196" s="102"/>
      <c r="B1196" s="105"/>
      <c r="C1196" s="105"/>
      <c r="D1196" s="105"/>
      <c r="E1196" s="107"/>
      <c r="F1196" s="111"/>
      <c r="G1196" s="109"/>
      <c r="H1196" s="118">
        <f t="shared" si="126"/>
        <v>0</v>
      </c>
      <c r="I1196" s="119"/>
      <c r="J1196" s="113">
        <f t="shared" si="127"/>
        <v>0</v>
      </c>
      <c r="K1196" s="120"/>
      <c r="L1196" s="113">
        <f t="shared" si="128"/>
        <v>0</v>
      </c>
      <c r="M1196" s="121">
        <f t="shared" si="129"/>
        <v>0</v>
      </c>
      <c r="N1196" s="152">
        <f t="shared" si="130"/>
        <v>0</v>
      </c>
      <c r="O1196" s="153">
        <f t="shared" si="131"/>
        <v>0</v>
      </c>
    </row>
    <row r="1197" spans="1:15" s="132" customFormat="1" ht="39.75" customHeight="1">
      <c r="A1197" s="102"/>
      <c r="B1197" s="105"/>
      <c r="C1197" s="105"/>
      <c r="D1197" s="105"/>
      <c r="E1197" s="107"/>
      <c r="F1197" s="111"/>
      <c r="G1197" s="109"/>
      <c r="H1197" s="118">
        <f t="shared" si="126"/>
        <v>0</v>
      </c>
      <c r="I1197" s="119"/>
      <c r="J1197" s="113">
        <f t="shared" si="127"/>
        <v>0</v>
      </c>
      <c r="K1197" s="120"/>
      <c r="L1197" s="113">
        <f t="shared" si="128"/>
        <v>0</v>
      </c>
      <c r="M1197" s="121">
        <f t="shared" si="129"/>
        <v>0</v>
      </c>
      <c r="N1197" s="152">
        <f t="shared" si="130"/>
        <v>0</v>
      </c>
      <c r="O1197" s="153">
        <f t="shared" si="131"/>
        <v>0</v>
      </c>
    </row>
    <row r="1198" spans="1:15" s="132" customFormat="1" ht="39.950000000000003" customHeight="1">
      <c r="A1198" s="102"/>
      <c r="B1198" s="105"/>
      <c r="C1198" s="105"/>
      <c r="D1198" s="105"/>
      <c r="E1198" s="107"/>
      <c r="F1198" s="111"/>
      <c r="G1198" s="109"/>
      <c r="H1198" s="118">
        <f t="shared" si="126"/>
        <v>0</v>
      </c>
      <c r="I1198" s="119"/>
      <c r="J1198" s="113">
        <f t="shared" si="127"/>
        <v>0</v>
      </c>
      <c r="K1198" s="120"/>
      <c r="L1198" s="113">
        <f t="shared" si="128"/>
        <v>0</v>
      </c>
      <c r="M1198" s="121">
        <f t="shared" si="129"/>
        <v>0</v>
      </c>
      <c r="N1198" s="152">
        <f t="shared" si="130"/>
        <v>0</v>
      </c>
      <c r="O1198" s="153">
        <f t="shared" si="131"/>
        <v>0</v>
      </c>
    </row>
    <row r="1199" spans="1:15" s="132" customFormat="1" ht="39.950000000000003" customHeight="1">
      <c r="A1199" s="102"/>
      <c r="B1199" s="105"/>
      <c r="C1199" s="105"/>
      <c r="D1199" s="105"/>
      <c r="E1199" s="107"/>
      <c r="F1199" s="111"/>
      <c r="G1199" s="109"/>
      <c r="H1199" s="118">
        <f t="shared" si="126"/>
        <v>0</v>
      </c>
      <c r="I1199" s="119"/>
      <c r="J1199" s="113">
        <f t="shared" si="127"/>
        <v>0</v>
      </c>
      <c r="K1199" s="120"/>
      <c r="L1199" s="113">
        <f t="shared" si="128"/>
        <v>0</v>
      </c>
      <c r="M1199" s="121">
        <f t="shared" si="129"/>
        <v>0</v>
      </c>
      <c r="N1199" s="152">
        <f t="shared" si="130"/>
        <v>0</v>
      </c>
      <c r="O1199" s="153">
        <f t="shared" si="131"/>
        <v>0</v>
      </c>
    </row>
    <row r="1200" spans="1:15" s="132" customFormat="1" ht="39.950000000000003" customHeight="1">
      <c r="A1200" s="102"/>
      <c r="B1200" s="105"/>
      <c r="C1200" s="105"/>
      <c r="D1200" s="105"/>
      <c r="E1200" s="107"/>
      <c r="F1200" s="111"/>
      <c r="G1200" s="109"/>
      <c r="H1200" s="118">
        <f t="shared" si="126"/>
        <v>0</v>
      </c>
      <c r="I1200" s="119"/>
      <c r="J1200" s="113">
        <f t="shared" si="127"/>
        <v>0</v>
      </c>
      <c r="K1200" s="120"/>
      <c r="L1200" s="113">
        <f t="shared" si="128"/>
        <v>0</v>
      </c>
      <c r="M1200" s="121">
        <f t="shared" si="129"/>
        <v>0</v>
      </c>
      <c r="N1200" s="152">
        <f t="shared" si="130"/>
        <v>0</v>
      </c>
      <c r="O1200" s="153">
        <f t="shared" si="131"/>
        <v>0</v>
      </c>
    </row>
    <row r="1201" spans="1:15" s="132" customFormat="1" ht="39.950000000000003" customHeight="1">
      <c r="A1201" s="102"/>
      <c r="B1201" s="105"/>
      <c r="C1201" s="105"/>
      <c r="D1201" s="105"/>
      <c r="E1201" s="107"/>
      <c r="F1201" s="111"/>
      <c r="G1201" s="109"/>
      <c r="H1201" s="118">
        <f t="shared" si="126"/>
        <v>0</v>
      </c>
      <c r="I1201" s="119"/>
      <c r="J1201" s="113">
        <f t="shared" si="127"/>
        <v>0</v>
      </c>
      <c r="K1201" s="120"/>
      <c r="L1201" s="113">
        <f t="shared" si="128"/>
        <v>0</v>
      </c>
      <c r="M1201" s="121">
        <f t="shared" si="129"/>
        <v>0</v>
      </c>
      <c r="N1201" s="152">
        <f t="shared" si="130"/>
        <v>0</v>
      </c>
      <c r="O1201" s="153">
        <f t="shared" si="131"/>
        <v>0</v>
      </c>
    </row>
    <row r="1202" spans="1:15" s="132" customFormat="1" ht="39.950000000000003" customHeight="1">
      <c r="A1202" s="102"/>
      <c r="B1202" s="105"/>
      <c r="C1202" s="105"/>
      <c r="D1202" s="105"/>
      <c r="E1202" s="107"/>
      <c r="F1202" s="111"/>
      <c r="G1202" s="109"/>
      <c r="H1202" s="118">
        <f t="shared" si="126"/>
        <v>0</v>
      </c>
      <c r="I1202" s="119"/>
      <c r="J1202" s="113">
        <f t="shared" si="127"/>
        <v>0</v>
      </c>
      <c r="K1202" s="120"/>
      <c r="L1202" s="113">
        <f t="shared" si="128"/>
        <v>0</v>
      </c>
      <c r="M1202" s="121">
        <f t="shared" si="129"/>
        <v>0</v>
      </c>
      <c r="N1202" s="152">
        <f t="shared" si="130"/>
        <v>0</v>
      </c>
      <c r="O1202" s="153">
        <f t="shared" si="131"/>
        <v>0</v>
      </c>
    </row>
    <row r="1203" spans="1:15" s="132" customFormat="1" ht="39.950000000000003" customHeight="1">
      <c r="A1203" s="102"/>
      <c r="B1203" s="105"/>
      <c r="C1203" s="105"/>
      <c r="D1203" s="105"/>
      <c r="E1203" s="107"/>
      <c r="F1203" s="111"/>
      <c r="G1203" s="109"/>
      <c r="H1203" s="118">
        <f t="shared" si="126"/>
        <v>0</v>
      </c>
      <c r="I1203" s="119"/>
      <c r="J1203" s="113">
        <f t="shared" si="127"/>
        <v>0</v>
      </c>
      <c r="K1203" s="120"/>
      <c r="L1203" s="113">
        <f t="shared" si="128"/>
        <v>0</v>
      </c>
      <c r="M1203" s="121">
        <f t="shared" si="129"/>
        <v>0</v>
      </c>
      <c r="N1203" s="152">
        <f t="shared" si="130"/>
        <v>0</v>
      </c>
      <c r="O1203" s="153">
        <f t="shared" si="131"/>
        <v>0</v>
      </c>
    </row>
    <row r="1204" spans="1:15" s="132" customFormat="1" ht="39.950000000000003" customHeight="1">
      <c r="A1204" s="102"/>
      <c r="B1204" s="105"/>
      <c r="C1204" s="105"/>
      <c r="D1204" s="105"/>
      <c r="E1204" s="107"/>
      <c r="F1204" s="111"/>
      <c r="G1204" s="109"/>
      <c r="H1204" s="118">
        <f t="shared" si="126"/>
        <v>0</v>
      </c>
      <c r="I1204" s="119"/>
      <c r="J1204" s="113">
        <f t="shared" si="127"/>
        <v>0</v>
      </c>
      <c r="K1204" s="120"/>
      <c r="L1204" s="113">
        <f t="shared" si="128"/>
        <v>0</v>
      </c>
      <c r="M1204" s="121">
        <f t="shared" si="129"/>
        <v>0</v>
      </c>
      <c r="N1204" s="152">
        <f t="shared" si="130"/>
        <v>0</v>
      </c>
      <c r="O1204" s="153">
        <f t="shared" si="131"/>
        <v>0</v>
      </c>
    </row>
    <row r="1205" spans="1:15" s="132" customFormat="1" ht="39.950000000000003" customHeight="1">
      <c r="A1205" s="102"/>
      <c r="B1205" s="105"/>
      <c r="C1205" s="105"/>
      <c r="D1205" s="105"/>
      <c r="E1205" s="107"/>
      <c r="F1205" s="111"/>
      <c r="G1205" s="109"/>
      <c r="H1205" s="118">
        <f t="shared" si="126"/>
        <v>0</v>
      </c>
      <c r="I1205" s="119"/>
      <c r="J1205" s="113">
        <f t="shared" si="127"/>
        <v>0</v>
      </c>
      <c r="K1205" s="120"/>
      <c r="L1205" s="113">
        <f t="shared" si="128"/>
        <v>0</v>
      </c>
      <c r="M1205" s="121">
        <f t="shared" si="129"/>
        <v>0</v>
      </c>
      <c r="N1205" s="152">
        <f t="shared" si="130"/>
        <v>0</v>
      </c>
      <c r="O1205" s="153">
        <f t="shared" si="131"/>
        <v>0</v>
      </c>
    </row>
    <row r="1206" spans="1:15" s="132" customFormat="1" ht="39.950000000000003" customHeight="1">
      <c r="A1206" s="102"/>
      <c r="B1206" s="105"/>
      <c r="C1206" s="105"/>
      <c r="D1206" s="105"/>
      <c r="E1206" s="107"/>
      <c r="F1206" s="111"/>
      <c r="G1206" s="109"/>
      <c r="H1206" s="118">
        <f t="shared" si="126"/>
        <v>0</v>
      </c>
      <c r="I1206" s="119"/>
      <c r="J1206" s="113">
        <f t="shared" si="127"/>
        <v>0</v>
      </c>
      <c r="K1206" s="120"/>
      <c r="L1206" s="113">
        <f t="shared" si="128"/>
        <v>0</v>
      </c>
      <c r="M1206" s="121">
        <f t="shared" si="129"/>
        <v>0</v>
      </c>
      <c r="N1206" s="152">
        <f t="shared" si="130"/>
        <v>0</v>
      </c>
      <c r="O1206" s="153">
        <f t="shared" si="131"/>
        <v>0</v>
      </c>
    </row>
    <row r="1207" spans="1:15" s="132" customFormat="1" ht="39.950000000000003" customHeight="1">
      <c r="A1207" s="102"/>
      <c r="B1207" s="105"/>
      <c r="C1207" s="105"/>
      <c r="D1207" s="105"/>
      <c r="E1207" s="107"/>
      <c r="F1207" s="111"/>
      <c r="G1207" s="109"/>
      <c r="H1207" s="118">
        <f t="shared" si="126"/>
        <v>0</v>
      </c>
      <c r="I1207" s="119"/>
      <c r="J1207" s="113">
        <f t="shared" si="127"/>
        <v>0</v>
      </c>
      <c r="K1207" s="120"/>
      <c r="L1207" s="113">
        <f t="shared" si="128"/>
        <v>0</v>
      </c>
      <c r="M1207" s="121">
        <f t="shared" si="129"/>
        <v>0</v>
      </c>
      <c r="N1207" s="152">
        <f t="shared" si="130"/>
        <v>0</v>
      </c>
      <c r="O1207" s="153">
        <f t="shared" si="131"/>
        <v>0</v>
      </c>
    </row>
    <row r="1208" spans="1:15" s="132" customFormat="1" ht="39.950000000000003" customHeight="1">
      <c r="A1208" s="102"/>
      <c r="B1208" s="105"/>
      <c r="C1208" s="105"/>
      <c r="D1208" s="105"/>
      <c r="E1208" s="107"/>
      <c r="F1208" s="111"/>
      <c r="G1208" s="109"/>
      <c r="H1208" s="118">
        <f t="shared" si="126"/>
        <v>0</v>
      </c>
      <c r="I1208" s="119"/>
      <c r="J1208" s="113">
        <f t="shared" si="127"/>
        <v>0</v>
      </c>
      <c r="K1208" s="120"/>
      <c r="L1208" s="113">
        <f t="shared" si="128"/>
        <v>0</v>
      </c>
      <c r="M1208" s="121">
        <f t="shared" si="129"/>
        <v>0</v>
      </c>
      <c r="N1208" s="152">
        <f t="shared" si="130"/>
        <v>0</v>
      </c>
      <c r="O1208" s="153">
        <f t="shared" si="131"/>
        <v>0</v>
      </c>
    </row>
    <row r="1209" spans="1:15" s="132" customFormat="1" ht="39.950000000000003" customHeight="1">
      <c r="A1209" s="102"/>
      <c r="B1209" s="105"/>
      <c r="C1209" s="105"/>
      <c r="D1209" s="105"/>
      <c r="E1209" s="107"/>
      <c r="F1209" s="111"/>
      <c r="G1209" s="109"/>
      <c r="H1209" s="118">
        <f t="shared" si="126"/>
        <v>0</v>
      </c>
      <c r="I1209" s="119"/>
      <c r="J1209" s="113">
        <f t="shared" si="127"/>
        <v>0</v>
      </c>
      <c r="K1209" s="120"/>
      <c r="L1209" s="113">
        <f t="shared" si="128"/>
        <v>0</v>
      </c>
      <c r="M1209" s="121">
        <f t="shared" si="129"/>
        <v>0</v>
      </c>
      <c r="N1209" s="152">
        <f t="shared" si="130"/>
        <v>0</v>
      </c>
      <c r="O1209" s="153">
        <f t="shared" si="131"/>
        <v>0</v>
      </c>
    </row>
    <row r="1210" spans="1:15" s="132" customFormat="1" ht="39.950000000000003" customHeight="1">
      <c r="A1210" s="102"/>
      <c r="B1210" s="105"/>
      <c r="C1210" s="105"/>
      <c r="D1210" s="105"/>
      <c r="E1210" s="107"/>
      <c r="F1210" s="111"/>
      <c r="G1210" s="109"/>
      <c r="H1210" s="118">
        <f t="shared" si="126"/>
        <v>0</v>
      </c>
      <c r="I1210" s="119"/>
      <c r="J1210" s="113">
        <f t="shared" si="127"/>
        <v>0</v>
      </c>
      <c r="K1210" s="120"/>
      <c r="L1210" s="113">
        <f t="shared" si="128"/>
        <v>0</v>
      </c>
      <c r="M1210" s="121">
        <f t="shared" si="129"/>
        <v>0</v>
      </c>
      <c r="N1210" s="152">
        <f t="shared" si="130"/>
        <v>0</v>
      </c>
      <c r="O1210" s="153">
        <f t="shared" si="131"/>
        <v>0</v>
      </c>
    </row>
    <row r="1211" spans="1:15" s="132" customFormat="1" ht="39.950000000000003" customHeight="1">
      <c r="A1211" s="102"/>
      <c r="B1211" s="105"/>
      <c r="C1211" s="105"/>
      <c r="D1211" s="105"/>
      <c r="E1211" s="107"/>
      <c r="F1211" s="111"/>
      <c r="G1211" s="109"/>
      <c r="H1211" s="118">
        <f t="shared" si="126"/>
        <v>0</v>
      </c>
      <c r="I1211" s="119"/>
      <c r="J1211" s="113">
        <f t="shared" si="127"/>
        <v>0</v>
      </c>
      <c r="K1211" s="120"/>
      <c r="L1211" s="113">
        <f t="shared" si="128"/>
        <v>0</v>
      </c>
      <c r="M1211" s="121">
        <f t="shared" si="129"/>
        <v>0</v>
      </c>
      <c r="N1211" s="152">
        <f t="shared" si="130"/>
        <v>0</v>
      </c>
      <c r="O1211" s="153">
        <f t="shared" si="131"/>
        <v>0</v>
      </c>
    </row>
    <row r="1212" spans="1:15" s="132" customFormat="1" ht="39.950000000000003" customHeight="1">
      <c r="A1212" s="102"/>
      <c r="B1212" s="105"/>
      <c r="C1212" s="105"/>
      <c r="D1212" s="105"/>
      <c r="E1212" s="107"/>
      <c r="F1212" s="111"/>
      <c r="G1212" s="109"/>
      <c r="H1212" s="118">
        <f t="shared" si="126"/>
        <v>0</v>
      </c>
      <c r="I1212" s="119"/>
      <c r="J1212" s="113">
        <f t="shared" si="127"/>
        <v>0</v>
      </c>
      <c r="K1212" s="120"/>
      <c r="L1212" s="113">
        <f t="shared" si="128"/>
        <v>0</v>
      </c>
      <c r="M1212" s="121">
        <f t="shared" si="129"/>
        <v>0</v>
      </c>
      <c r="N1212" s="152">
        <f t="shared" si="130"/>
        <v>0</v>
      </c>
      <c r="O1212" s="153">
        <f t="shared" si="131"/>
        <v>0</v>
      </c>
    </row>
    <row r="1213" spans="1:15" s="132" customFormat="1" ht="39.950000000000003" customHeight="1">
      <c r="A1213" s="102"/>
      <c r="B1213" s="105"/>
      <c r="C1213" s="105"/>
      <c r="D1213" s="105"/>
      <c r="E1213" s="107"/>
      <c r="F1213" s="111"/>
      <c r="G1213" s="109"/>
      <c r="H1213" s="118">
        <f t="shared" si="126"/>
        <v>0</v>
      </c>
      <c r="I1213" s="119"/>
      <c r="J1213" s="113">
        <f t="shared" si="127"/>
        <v>0</v>
      </c>
      <c r="K1213" s="120"/>
      <c r="L1213" s="113">
        <f t="shared" si="128"/>
        <v>0</v>
      </c>
      <c r="M1213" s="121">
        <f t="shared" si="129"/>
        <v>0</v>
      </c>
      <c r="N1213" s="152">
        <f t="shared" si="130"/>
        <v>0</v>
      </c>
      <c r="O1213" s="153">
        <f t="shared" si="131"/>
        <v>0</v>
      </c>
    </row>
    <row r="1214" spans="1:15" s="132" customFormat="1" ht="39.950000000000003" customHeight="1">
      <c r="A1214" s="102"/>
      <c r="B1214" s="105"/>
      <c r="C1214" s="105"/>
      <c r="D1214" s="105"/>
      <c r="E1214" s="107"/>
      <c r="F1214" s="111"/>
      <c r="G1214" s="109"/>
      <c r="H1214" s="118">
        <f t="shared" si="126"/>
        <v>0</v>
      </c>
      <c r="I1214" s="119"/>
      <c r="J1214" s="113">
        <f t="shared" si="127"/>
        <v>0</v>
      </c>
      <c r="K1214" s="120"/>
      <c r="L1214" s="113">
        <f t="shared" si="128"/>
        <v>0</v>
      </c>
      <c r="M1214" s="121">
        <f t="shared" si="129"/>
        <v>0</v>
      </c>
      <c r="N1214" s="152">
        <f t="shared" si="130"/>
        <v>0</v>
      </c>
      <c r="O1214" s="153">
        <f t="shared" si="131"/>
        <v>0</v>
      </c>
    </row>
    <row r="1215" spans="1:15" s="132" customFormat="1" ht="39.950000000000003" customHeight="1">
      <c r="A1215" s="102"/>
      <c r="B1215" s="105"/>
      <c r="C1215" s="105"/>
      <c r="D1215" s="105"/>
      <c r="E1215" s="107"/>
      <c r="F1215" s="111"/>
      <c r="G1215" s="109"/>
      <c r="H1215" s="118">
        <f t="shared" si="126"/>
        <v>0</v>
      </c>
      <c r="I1215" s="119"/>
      <c r="J1215" s="113">
        <f t="shared" si="127"/>
        <v>0</v>
      </c>
      <c r="K1215" s="120"/>
      <c r="L1215" s="113">
        <f t="shared" si="128"/>
        <v>0</v>
      </c>
      <c r="M1215" s="121">
        <f t="shared" si="129"/>
        <v>0</v>
      </c>
      <c r="N1215" s="152">
        <f t="shared" si="130"/>
        <v>0</v>
      </c>
      <c r="O1215" s="153">
        <f t="shared" si="131"/>
        <v>0</v>
      </c>
    </row>
    <row r="1216" spans="1:15" s="132" customFormat="1" ht="39.950000000000003" customHeight="1">
      <c r="A1216" s="102"/>
      <c r="B1216" s="105"/>
      <c r="C1216" s="105"/>
      <c r="D1216" s="105"/>
      <c r="E1216" s="107"/>
      <c r="F1216" s="111"/>
      <c r="G1216" s="109"/>
      <c r="H1216" s="118">
        <f t="shared" si="126"/>
        <v>0</v>
      </c>
      <c r="I1216" s="119"/>
      <c r="J1216" s="113">
        <f t="shared" si="127"/>
        <v>0</v>
      </c>
      <c r="K1216" s="120"/>
      <c r="L1216" s="113">
        <f t="shared" si="128"/>
        <v>0</v>
      </c>
      <c r="M1216" s="121">
        <f t="shared" si="129"/>
        <v>0</v>
      </c>
      <c r="N1216" s="152">
        <f t="shared" si="130"/>
        <v>0</v>
      </c>
      <c r="O1216" s="153">
        <f t="shared" si="131"/>
        <v>0</v>
      </c>
    </row>
    <row r="1217" spans="1:15" s="132" customFormat="1" ht="39.950000000000003" customHeight="1">
      <c r="A1217" s="102"/>
      <c r="B1217" s="105"/>
      <c r="C1217" s="105"/>
      <c r="D1217" s="105"/>
      <c r="E1217" s="107"/>
      <c r="F1217" s="111"/>
      <c r="G1217" s="109"/>
      <c r="H1217" s="118">
        <f t="shared" si="126"/>
        <v>0</v>
      </c>
      <c r="I1217" s="119"/>
      <c r="J1217" s="113">
        <f t="shared" si="127"/>
        <v>0</v>
      </c>
      <c r="K1217" s="120"/>
      <c r="L1217" s="113">
        <f t="shared" si="128"/>
        <v>0</v>
      </c>
      <c r="M1217" s="121">
        <f t="shared" si="129"/>
        <v>0</v>
      </c>
      <c r="N1217" s="152">
        <f t="shared" si="130"/>
        <v>0</v>
      </c>
      <c r="O1217" s="153">
        <f t="shared" si="131"/>
        <v>0</v>
      </c>
    </row>
    <row r="1218" spans="1:15" s="132" customFormat="1" ht="39.950000000000003" customHeight="1">
      <c r="A1218" s="102"/>
      <c r="B1218" s="105"/>
      <c r="C1218" s="105"/>
      <c r="D1218" s="105"/>
      <c r="E1218" s="107"/>
      <c r="F1218" s="111"/>
      <c r="G1218" s="109"/>
      <c r="H1218" s="118">
        <f t="shared" si="126"/>
        <v>0</v>
      </c>
      <c r="I1218" s="119"/>
      <c r="J1218" s="113">
        <f t="shared" si="127"/>
        <v>0</v>
      </c>
      <c r="K1218" s="120"/>
      <c r="L1218" s="113">
        <f t="shared" si="128"/>
        <v>0</v>
      </c>
      <c r="M1218" s="121">
        <f t="shared" si="129"/>
        <v>0</v>
      </c>
      <c r="N1218" s="152">
        <f t="shared" si="130"/>
        <v>0</v>
      </c>
      <c r="O1218" s="153">
        <f t="shared" si="131"/>
        <v>0</v>
      </c>
    </row>
    <row r="1219" spans="1:15" s="132" customFormat="1" ht="39.950000000000003" customHeight="1">
      <c r="A1219" s="102"/>
      <c r="B1219" s="105"/>
      <c r="C1219" s="105"/>
      <c r="D1219" s="105"/>
      <c r="E1219" s="107"/>
      <c r="F1219" s="111"/>
      <c r="G1219" s="109"/>
      <c r="H1219" s="118">
        <f t="shared" si="126"/>
        <v>0</v>
      </c>
      <c r="I1219" s="119"/>
      <c r="J1219" s="113">
        <f t="shared" si="127"/>
        <v>0</v>
      </c>
      <c r="K1219" s="120"/>
      <c r="L1219" s="113">
        <f t="shared" si="128"/>
        <v>0</v>
      </c>
      <c r="M1219" s="121">
        <f t="shared" si="129"/>
        <v>0</v>
      </c>
      <c r="N1219" s="152">
        <f t="shared" si="130"/>
        <v>0</v>
      </c>
      <c r="O1219" s="153">
        <f t="shared" si="131"/>
        <v>0</v>
      </c>
    </row>
    <row r="1220" spans="1:15" s="132" customFormat="1" ht="39.950000000000003" customHeight="1">
      <c r="A1220" s="102"/>
      <c r="B1220" s="105"/>
      <c r="C1220" s="105"/>
      <c r="D1220" s="105"/>
      <c r="E1220" s="107"/>
      <c r="F1220" s="111"/>
      <c r="G1220" s="109"/>
      <c r="H1220" s="118">
        <f t="shared" si="126"/>
        <v>0</v>
      </c>
      <c r="I1220" s="119"/>
      <c r="J1220" s="113">
        <f t="shared" si="127"/>
        <v>0</v>
      </c>
      <c r="K1220" s="120"/>
      <c r="L1220" s="113">
        <f t="shared" si="128"/>
        <v>0</v>
      </c>
      <c r="M1220" s="121">
        <f t="shared" si="129"/>
        <v>0</v>
      </c>
      <c r="N1220" s="152">
        <f t="shared" si="130"/>
        <v>0</v>
      </c>
      <c r="O1220" s="153">
        <f t="shared" si="131"/>
        <v>0</v>
      </c>
    </row>
    <row r="1221" spans="1:15" s="132" customFormat="1" ht="39.950000000000003" customHeight="1">
      <c r="A1221" s="102"/>
      <c r="B1221" s="105"/>
      <c r="C1221" s="105"/>
      <c r="D1221" s="105"/>
      <c r="E1221" s="107"/>
      <c r="F1221" s="111"/>
      <c r="G1221" s="109"/>
      <c r="H1221" s="118">
        <f t="shared" si="126"/>
        <v>0</v>
      </c>
      <c r="I1221" s="119"/>
      <c r="J1221" s="113">
        <f t="shared" si="127"/>
        <v>0</v>
      </c>
      <c r="K1221" s="120"/>
      <c r="L1221" s="113">
        <f t="shared" si="128"/>
        <v>0</v>
      </c>
      <c r="M1221" s="121">
        <f t="shared" si="129"/>
        <v>0</v>
      </c>
      <c r="N1221" s="152">
        <f t="shared" si="130"/>
        <v>0</v>
      </c>
      <c r="O1221" s="153">
        <f t="shared" si="131"/>
        <v>0</v>
      </c>
    </row>
    <row r="1222" spans="1:15" s="132" customFormat="1" ht="39.950000000000003" customHeight="1">
      <c r="A1222" s="102"/>
      <c r="B1222" s="105"/>
      <c r="C1222" s="105"/>
      <c r="D1222" s="105"/>
      <c r="E1222" s="107"/>
      <c r="F1222" s="111"/>
      <c r="G1222" s="109"/>
      <c r="H1222" s="118">
        <f t="shared" ref="H1222:H1285" si="132">ROUNDDOWN(F1222*G1222,0)</f>
        <v>0</v>
      </c>
      <c r="I1222" s="119"/>
      <c r="J1222" s="113">
        <f t="shared" ref="J1222:J1285" si="133">ROUNDDOWN(G1222*I1222,0)</f>
        <v>0</v>
      </c>
      <c r="K1222" s="120"/>
      <c r="L1222" s="113">
        <f t="shared" ref="L1222:L1285" si="134">ROUNDDOWN(G1222*K1222,0)</f>
        <v>0</v>
      </c>
      <c r="M1222" s="121">
        <f t="shared" ref="M1222:M1285" si="135">I1222+K1222</f>
        <v>0</v>
      </c>
      <c r="N1222" s="152">
        <f t="shared" ref="N1222:N1285" si="136">SUM(J1222)+L1222</f>
        <v>0</v>
      </c>
      <c r="O1222" s="153">
        <f t="shared" ref="O1222:O1285" si="137">SUM(H1222)-N1222</f>
        <v>0</v>
      </c>
    </row>
    <row r="1223" spans="1:15" s="132" customFormat="1" ht="39.950000000000003" customHeight="1">
      <c r="A1223" s="102"/>
      <c r="B1223" s="105"/>
      <c r="C1223" s="105"/>
      <c r="D1223" s="105"/>
      <c r="E1223" s="107"/>
      <c r="F1223" s="111"/>
      <c r="G1223" s="109"/>
      <c r="H1223" s="118">
        <f t="shared" si="132"/>
        <v>0</v>
      </c>
      <c r="I1223" s="119"/>
      <c r="J1223" s="113">
        <f t="shared" si="133"/>
        <v>0</v>
      </c>
      <c r="K1223" s="120"/>
      <c r="L1223" s="113">
        <f t="shared" si="134"/>
        <v>0</v>
      </c>
      <c r="M1223" s="121">
        <f t="shared" si="135"/>
        <v>0</v>
      </c>
      <c r="N1223" s="152">
        <f t="shared" si="136"/>
        <v>0</v>
      </c>
      <c r="O1223" s="153">
        <f t="shared" si="137"/>
        <v>0</v>
      </c>
    </row>
    <row r="1224" spans="1:15" s="132" customFormat="1" ht="39.950000000000003" customHeight="1">
      <c r="A1224" s="102"/>
      <c r="B1224" s="105"/>
      <c r="C1224" s="105"/>
      <c r="D1224" s="105"/>
      <c r="E1224" s="107"/>
      <c r="F1224" s="111"/>
      <c r="G1224" s="109"/>
      <c r="H1224" s="118">
        <f t="shared" si="132"/>
        <v>0</v>
      </c>
      <c r="I1224" s="119"/>
      <c r="J1224" s="113">
        <f t="shared" si="133"/>
        <v>0</v>
      </c>
      <c r="K1224" s="120"/>
      <c r="L1224" s="113">
        <f t="shared" si="134"/>
        <v>0</v>
      </c>
      <c r="M1224" s="121">
        <f t="shared" si="135"/>
        <v>0</v>
      </c>
      <c r="N1224" s="152">
        <f t="shared" si="136"/>
        <v>0</v>
      </c>
      <c r="O1224" s="153">
        <f t="shared" si="137"/>
        <v>0</v>
      </c>
    </row>
    <row r="1225" spans="1:15" s="132" customFormat="1" ht="39.950000000000003" customHeight="1">
      <c r="A1225" s="102"/>
      <c r="B1225" s="105"/>
      <c r="C1225" s="105"/>
      <c r="D1225" s="105"/>
      <c r="E1225" s="107"/>
      <c r="F1225" s="111"/>
      <c r="G1225" s="109"/>
      <c r="H1225" s="118">
        <f t="shared" si="132"/>
        <v>0</v>
      </c>
      <c r="I1225" s="119"/>
      <c r="J1225" s="113">
        <f t="shared" si="133"/>
        <v>0</v>
      </c>
      <c r="K1225" s="120"/>
      <c r="L1225" s="113">
        <f t="shared" si="134"/>
        <v>0</v>
      </c>
      <c r="M1225" s="121">
        <f t="shared" si="135"/>
        <v>0</v>
      </c>
      <c r="N1225" s="152">
        <f t="shared" si="136"/>
        <v>0</v>
      </c>
      <c r="O1225" s="153">
        <f t="shared" si="137"/>
        <v>0</v>
      </c>
    </row>
    <row r="1226" spans="1:15" s="132" customFormat="1" ht="39.950000000000003" customHeight="1">
      <c r="A1226" s="102"/>
      <c r="B1226" s="105"/>
      <c r="C1226" s="105"/>
      <c r="D1226" s="105"/>
      <c r="E1226" s="107"/>
      <c r="F1226" s="111"/>
      <c r="G1226" s="109"/>
      <c r="H1226" s="118">
        <f t="shared" si="132"/>
        <v>0</v>
      </c>
      <c r="I1226" s="119"/>
      <c r="J1226" s="113">
        <f t="shared" si="133"/>
        <v>0</v>
      </c>
      <c r="K1226" s="120"/>
      <c r="L1226" s="113">
        <f t="shared" si="134"/>
        <v>0</v>
      </c>
      <c r="M1226" s="121">
        <f t="shared" si="135"/>
        <v>0</v>
      </c>
      <c r="N1226" s="152">
        <f t="shared" si="136"/>
        <v>0</v>
      </c>
      <c r="O1226" s="153">
        <f t="shared" si="137"/>
        <v>0</v>
      </c>
    </row>
    <row r="1227" spans="1:15" s="132" customFormat="1" ht="39.950000000000003" customHeight="1">
      <c r="A1227" s="102"/>
      <c r="B1227" s="105"/>
      <c r="C1227" s="105"/>
      <c r="D1227" s="105"/>
      <c r="E1227" s="107"/>
      <c r="F1227" s="111"/>
      <c r="G1227" s="109"/>
      <c r="H1227" s="118">
        <f t="shared" si="132"/>
        <v>0</v>
      </c>
      <c r="I1227" s="119"/>
      <c r="J1227" s="113">
        <f t="shared" si="133"/>
        <v>0</v>
      </c>
      <c r="K1227" s="120"/>
      <c r="L1227" s="113">
        <f t="shared" si="134"/>
        <v>0</v>
      </c>
      <c r="M1227" s="121">
        <f t="shared" si="135"/>
        <v>0</v>
      </c>
      <c r="N1227" s="152">
        <f t="shared" si="136"/>
        <v>0</v>
      </c>
      <c r="O1227" s="153">
        <f t="shared" si="137"/>
        <v>0</v>
      </c>
    </row>
    <row r="1228" spans="1:15" s="132" customFormat="1" ht="39.950000000000003" customHeight="1">
      <c r="A1228" s="102"/>
      <c r="B1228" s="105"/>
      <c r="C1228" s="105"/>
      <c r="D1228" s="105"/>
      <c r="E1228" s="107"/>
      <c r="F1228" s="111"/>
      <c r="G1228" s="109"/>
      <c r="H1228" s="118">
        <f t="shared" si="132"/>
        <v>0</v>
      </c>
      <c r="I1228" s="119"/>
      <c r="J1228" s="113">
        <f t="shared" si="133"/>
        <v>0</v>
      </c>
      <c r="K1228" s="120"/>
      <c r="L1228" s="113">
        <f t="shared" si="134"/>
        <v>0</v>
      </c>
      <c r="M1228" s="121">
        <f t="shared" si="135"/>
        <v>0</v>
      </c>
      <c r="N1228" s="152">
        <f t="shared" si="136"/>
        <v>0</v>
      </c>
      <c r="O1228" s="153">
        <f t="shared" si="137"/>
        <v>0</v>
      </c>
    </row>
    <row r="1229" spans="1:15" s="132" customFormat="1" ht="39.950000000000003" customHeight="1">
      <c r="A1229" s="102"/>
      <c r="B1229" s="105"/>
      <c r="C1229" s="105"/>
      <c r="D1229" s="105"/>
      <c r="E1229" s="107"/>
      <c r="F1229" s="111"/>
      <c r="G1229" s="109"/>
      <c r="H1229" s="118">
        <f t="shared" si="132"/>
        <v>0</v>
      </c>
      <c r="I1229" s="119"/>
      <c r="J1229" s="113">
        <f t="shared" si="133"/>
        <v>0</v>
      </c>
      <c r="K1229" s="120"/>
      <c r="L1229" s="113">
        <f t="shared" si="134"/>
        <v>0</v>
      </c>
      <c r="M1229" s="121">
        <f t="shared" si="135"/>
        <v>0</v>
      </c>
      <c r="N1229" s="152">
        <f t="shared" si="136"/>
        <v>0</v>
      </c>
      <c r="O1229" s="153">
        <f t="shared" si="137"/>
        <v>0</v>
      </c>
    </row>
    <row r="1230" spans="1:15" s="132" customFormat="1" ht="39.950000000000003" customHeight="1">
      <c r="A1230" s="102"/>
      <c r="B1230" s="105"/>
      <c r="C1230" s="105"/>
      <c r="D1230" s="105"/>
      <c r="E1230" s="107"/>
      <c r="F1230" s="111"/>
      <c r="G1230" s="109"/>
      <c r="H1230" s="118">
        <f t="shared" si="132"/>
        <v>0</v>
      </c>
      <c r="I1230" s="119"/>
      <c r="J1230" s="113">
        <f t="shared" si="133"/>
        <v>0</v>
      </c>
      <c r="K1230" s="120"/>
      <c r="L1230" s="113">
        <f t="shared" si="134"/>
        <v>0</v>
      </c>
      <c r="M1230" s="121">
        <f t="shared" si="135"/>
        <v>0</v>
      </c>
      <c r="N1230" s="152">
        <f t="shared" si="136"/>
        <v>0</v>
      </c>
      <c r="O1230" s="153">
        <f t="shared" si="137"/>
        <v>0</v>
      </c>
    </row>
    <row r="1231" spans="1:15" s="132" customFormat="1" ht="39.950000000000003" customHeight="1">
      <c r="A1231" s="102"/>
      <c r="B1231" s="105"/>
      <c r="C1231" s="105"/>
      <c r="D1231" s="105"/>
      <c r="E1231" s="107"/>
      <c r="F1231" s="111"/>
      <c r="G1231" s="109"/>
      <c r="H1231" s="118">
        <f t="shared" si="132"/>
        <v>0</v>
      </c>
      <c r="I1231" s="119"/>
      <c r="J1231" s="113">
        <f t="shared" si="133"/>
        <v>0</v>
      </c>
      <c r="K1231" s="120"/>
      <c r="L1231" s="113">
        <f t="shared" si="134"/>
        <v>0</v>
      </c>
      <c r="M1231" s="121">
        <f t="shared" si="135"/>
        <v>0</v>
      </c>
      <c r="N1231" s="152">
        <f t="shared" si="136"/>
        <v>0</v>
      </c>
      <c r="O1231" s="153">
        <f t="shared" si="137"/>
        <v>0</v>
      </c>
    </row>
    <row r="1232" spans="1:15" s="132" customFormat="1" ht="39.950000000000003" customHeight="1">
      <c r="A1232" s="102"/>
      <c r="B1232" s="105"/>
      <c r="C1232" s="105"/>
      <c r="D1232" s="105"/>
      <c r="E1232" s="107"/>
      <c r="F1232" s="111"/>
      <c r="G1232" s="109"/>
      <c r="H1232" s="118">
        <f t="shared" si="132"/>
        <v>0</v>
      </c>
      <c r="I1232" s="119"/>
      <c r="J1232" s="113">
        <f t="shared" si="133"/>
        <v>0</v>
      </c>
      <c r="K1232" s="120"/>
      <c r="L1232" s="113">
        <f t="shared" si="134"/>
        <v>0</v>
      </c>
      <c r="M1232" s="121">
        <f t="shared" si="135"/>
        <v>0</v>
      </c>
      <c r="N1232" s="152">
        <f t="shared" si="136"/>
        <v>0</v>
      </c>
      <c r="O1232" s="153">
        <f t="shared" si="137"/>
        <v>0</v>
      </c>
    </row>
    <row r="1233" spans="1:15" s="132" customFormat="1" ht="39.950000000000003" customHeight="1">
      <c r="A1233" s="102"/>
      <c r="B1233" s="105"/>
      <c r="C1233" s="105"/>
      <c r="D1233" s="105"/>
      <c r="E1233" s="107"/>
      <c r="F1233" s="111"/>
      <c r="G1233" s="109"/>
      <c r="H1233" s="118">
        <f t="shared" si="132"/>
        <v>0</v>
      </c>
      <c r="I1233" s="119"/>
      <c r="J1233" s="113">
        <f t="shared" si="133"/>
        <v>0</v>
      </c>
      <c r="K1233" s="120"/>
      <c r="L1233" s="113">
        <f t="shared" si="134"/>
        <v>0</v>
      </c>
      <c r="M1233" s="121">
        <f t="shared" si="135"/>
        <v>0</v>
      </c>
      <c r="N1233" s="152">
        <f t="shared" si="136"/>
        <v>0</v>
      </c>
      <c r="O1233" s="153">
        <f t="shared" si="137"/>
        <v>0</v>
      </c>
    </row>
    <row r="1234" spans="1:15" s="132" customFormat="1" ht="39.950000000000003" customHeight="1">
      <c r="A1234" s="102"/>
      <c r="B1234" s="105"/>
      <c r="C1234" s="105"/>
      <c r="D1234" s="105"/>
      <c r="E1234" s="107"/>
      <c r="F1234" s="111"/>
      <c r="G1234" s="109"/>
      <c r="H1234" s="118">
        <f t="shared" si="132"/>
        <v>0</v>
      </c>
      <c r="I1234" s="119"/>
      <c r="J1234" s="113">
        <f t="shared" si="133"/>
        <v>0</v>
      </c>
      <c r="K1234" s="120"/>
      <c r="L1234" s="113">
        <f t="shared" si="134"/>
        <v>0</v>
      </c>
      <c r="M1234" s="121">
        <f t="shared" si="135"/>
        <v>0</v>
      </c>
      <c r="N1234" s="152">
        <f t="shared" si="136"/>
        <v>0</v>
      </c>
      <c r="O1234" s="153">
        <f t="shared" si="137"/>
        <v>0</v>
      </c>
    </row>
    <row r="1235" spans="1:15" s="132" customFormat="1" ht="39.950000000000003" customHeight="1">
      <c r="A1235" s="102"/>
      <c r="B1235" s="105"/>
      <c r="C1235" s="105"/>
      <c r="D1235" s="105"/>
      <c r="E1235" s="107"/>
      <c r="F1235" s="111"/>
      <c r="G1235" s="109"/>
      <c r="H1235" s="118">
        <f t="shared" si="132"/>
        <v>0</v>
      </c>
      <c r="I1235" s="119"/>
      <c r="J1235" s="113">
        <f t="shared" si="133"/>
        <v>0</v>
      </c>
      <c r="K1235" s="120"/>
      <c r="L1235" s="113">
        <f t="shared" si="134"/>
        <v>0</v>
      </c>
      <c r="M1235" s="121">
        <f t="shared" si="135"/>
        <v>0</v>
      </c>
      <c r="N1235" s="152">
        <f t="shared" si="136"/>
        <v>0</v>
      </c>
      <c r="O1235" s="153">
        <f t="shared" si="137"/>
        <v>0</v>
      </c>
    </row>
    <row r="1236" spans="1:15" s="132" customFormat="1" ht="39.950000000000003" customHeight="1">
      <c r="A1236" s="102"/>
      <c r="B1236" s="105"/>
      <c r="C1236" s="105"/>
      <c r="D1236" s="105"/>
      <c r="E1236" s="107"/>
      <c r="F1236" s="111"/>
      <c r="G1236" s="109"/>
      <c r="H1236" s="118">
        <f t="shared" si="132"/>
        <v>0</v>
      </c>
      <c r="I1236" s="119"/>
      <c r="J1236" s="113">
        <f t="shared" si="133"/>
        <v>0</v>
      </c>
      <c r="K1236" s="120"/>
      <c r="L1236" s="113">
        <f t="shared" si="134"/>
        <v>0</v>
      </c>
      <c r="M1236" s="121">
        <f t="shared" si="135"/>
        <v>0</v>
      </c>
      <c r="N1236" s="152">
        <f t="shared" si="136"/>
        <v>0</v>
      </c>
      <c r="O1236" s="153">
        <f t="shared" si="137"/>
        <v>0</v>
      </c>
    </row>
    <row r="1237" spans="1:15" s="132" customFormat="1" ht="39.950000000000003" customHeight="1">
      <c r="A1237" s="102"/>
      <c r="B1237" s="105"/>
      <c r="C1237" s="105"/>
      <c r="D1237" s="105"/>
      <c r="E1237" s="107"/>
      <c r="F1237" s="111"/>
      <c r="G1237" s="109"/>
      <c r="H1237" s="118">
        <f t="shared" si="132"/>
        <v>0</v>
      </c>
      <c r="I1237" s="119"/>
      <c r="J1237" s="113">
        <f t="shared" si="133"/>
        <v>0</v>
      </c>
      <c r="K1237" s="120"/>
      <c r="L1237" s="113">
        <f t="shared" si="134"/>
        <v>0</v>
      </c>
      <c r="M1237" s="121">
        <f t="shared" si="135"/>
        <v>0</v>
      </c>
      <c r="N1237" s="152">
        <f t="shared" si="136"/>
        <v>0</v>
      </c>
      <c r="O1237" s="153">
        <f t="shared" si="137"/>
        <v>0</v>
      </c>
    </row>
    <row r="1238" spans="1:15" s="132" customFormat="1" ht="39.950000000000003" customHeight="1">
      <c r="A1238" s="102"/>
      <c r="B1238" s="105"/>
      <c r="C1238" s="105"/>
      <c r="D1238" s="105"/>
      <c r="E1238" s="107"/>
      <c r="F1238" s="111"/>
      <c r="G1238" s="109"/>
      <c r="H1238" s="118">
        <f t="shared" si="132"/>
        <v>0</v>
      </c>
      <c r="I1238" s="119"/>
      <c r="J1238" s="113">
        <f t="shared" si="133"/>
        <v>0</v>
      </c>
      <c r="K1238" s="120"/>
      <c r="L1238" s="113">
        <f t="shared" si="134"/>
        <v>0</v>
      </c>
      <c r="M1238" s="121">
        <f t="shared" si="135"/>
        <v>0</v>
      </c>
      <c r="N1238" s="152">
        <f t="shared" si="136"/>
        <v>0</v>
      </c>
      <c r="O1238" s="153">
        <f t="shared" si="137"/>
        <v>0</v>
      </c>
    </row>
    <row r="1239" spans="1:15" s="132" customFormat="1" ht="39.950000000000003" customHeight="1">
      <c r="A1239" s="102"/>
      <c r="B1239" s="105"/>
      <c r="C1239" s="105"/>
      <c r="D1239" s="105"/>
      <c r="E1239" s="107"/>
      <c r="F1239" s="111"/>
      <c r="G1239" s="109"/>
      <c r="H1239" s="118">
        <f t="shared" si="132"/>
        <v>0</v>
      </c>
      <c r="I1239" s="119"/>
      <c r="J1239" s="113">
        <f t="shared" si="133"/>
        <v>0</v>
      </c>
      <c r="K1239" s="120"/>
      <c r="L1239" s="113">
        <f t="shared" si="134"/>
        <v>0</v>
      </c>
      <c r="M1239" s="121">
        <f t="shared" si="135"/>
        <v>0</v>
      </c>
      <c r="N1239" s="152">
        <f t="shared" si="136"/>
        <v>0</v>
      </c>
      <c r="O1239" s="153">
        <f t="shared" si="137"/>
        <v>0</v>
      </c>
    </row>
    <row r="1240" spans="1:15" s="132" customFormat="1" ht="39.950000000000003" customHeight="1">
      <c r="A1240" s="102"/>
      <c r="B1240" s="105"/>
      <c r="C1240" s="105"/>
      <c r="D1240" s="105"/>
      <c r="E1240" s="107"/>
      <c r="F1240" s="111"/>
      <c r="G1240" s="109"/>
      <c r="H1240" s="118">
        <f t="shared" si="132"/>
        <v>0</v>
      </c>
      <c r="I1240" s="119"/>
      <c r="J1240" s="113">
        <f t="shared" si="133"/>
        <v>0</v>
      </c>
      <c r="K1240" s="120"/>
      <c r="L1240" s="113">
        <f t="shared" si="134"/>
        <v>0</v>
      </c>
      <c r="M1240" s="121">
        <f t="shared" si="135"/>
        <v>0</v>
      </c>
      <c r="N1240" s="152">
        <f t="shared" si="136"/>
        <v>0</v>
      </c>
      <c r="O1240" s="153">
        <f t="shared" si="137"/>
        <v>0</v>
      </c>
    </row>
    <row r="1241" spans="1:15" s="132" customFormat="1" ht="39.950000000000003" customHeight="1">
      <c r="A1241" s="102"/>
      <c r="B1241" s="105"/>
      <c r="C1241" s="105"/>
      <c r="D1241" s="105"/>
      <c r="E1241" s="107"/>
      <c r="F1241" s="111"/>
      <c r="G1241" s="109"/>
      <c r="H1241" s="118">
        <f t="shared" si="132"/>
        <v>0</v>
      </c>
      <c r="I1241" s="119"/>
      <c r="J1241" s="113">
        <f t="shared" si="133"/>
        <v>0</v>
      </c>
      <c r="K1241" s="120"/>
      <c r="L1241" s="113">
        <f t="shared" si="134"/>
        <v>0</v>
      </c>
      <c r="M1241" s="121">
        <f t="shared" si="135"/>
        <v>0</v>
      </c>
      <c r="N1241" s="152">
        <f t="shared" si="136"/>
        <v>0</v>
      </c>
      <c r="O1241" s="153">
        <f t="shared" si="137"/>
        <v>0</v>
      </c>
    </row>
    <row r="1242" spans="1:15" s="132" customFormat="1" ht="39.950000000000003" customHeight="1">
      <c r="A1242" s="102"/>
      <c r="B1242" s="105"/>
      <c r="C1242" s="105"/>
      <c r="D1242" s="105"/>
      <c r="E1242" s="107"/>
      <c r="F1242" s="111"/>
      <c r="G1242" s="109"/>
      <c r="H1242" s="118">
        <f t="shared" si="132"/>
        <v>0</v>
      </c>
      <c r="I1242" s="119"/>
      <c r="J1242" s="113">
        <f t="shared" si="133"/>
        <v>0</v>
      </c>
      <c r="K1242" s="120"/>
      <c r="L1242" s="113">
        <f t="shared" si="134"/>
        <v>0</v>
      </c>
      <c r="M1242" s="121">
        <f t="shared" si="135"/>
        <v>0</v>
      </c>
      <c r="N1242" s="152">
        <f t="shared" si="136"/>
        <v>0</v>
      </c>
      <c r="O1242" s="153">
        <f t="shared" si="137"/>
        <v>0</v>
      </c>
    </row>
    <row r="1243" spans="1:15" s="132" customFormat="1" ht="39.950000000000003" customHeight="1">
      <c r="A1243" s="102"/>
      <c r="B1243" s="105"/>
      <c r="C1243" s="105"/>
      <c r="D1243" s="105"/>
      <c r="E1243" s="107"/>
      <c r="F1243" s="111"/>
      <c r="G1243" s="109"/>
      <c r="H1243" s="118">
        <f t="shared" si="132"/>
        <v>0</v>
      </c>
      <c r="I1243" s="119"/>
      <c r="J1243" s="113">
        <f t="shared" si="133"/>
        <v>0</v>
      </c>
      <c r="K1243" s="120"/>
      <c r="L1243" s="113">
        <f t="shared" si="134"/>
        <v>0</v>
      </c>
      <c r="M1243" s="121">
        <f t="shared" si="135"/>
        <v>0</v>
      </c>
      <c r="N1243" s="152">
        <f t="shared" si="136"/>
        <v>0</v>
      </c>
      <c r="O1243" s="153">
        <f t="shared" si="137"/>
        <v>0</v>
      </c>
    </row>
    <row r="1244" spans="1:15" s="132" customFormat="1" ht="39.950000000000003" customHeight="1">
      <c r="A1244" s="102"/>
      <c r="B1244" s="105"/>
      <c r="C1244" s="105"/>
      <c r="D1244" s="105"/>
      <c r="E1244" s="107"/>
      <c r="F1244" s="111"/>
      <c r="G1244" s="109"/>
      <c r="H1244" s="118">
        <f t="shared" si="132"/>
        <v>0</v>
      </c>
      <c r="I1244" s="119"/>
      <c r="J1244" s="113">
        <f t="shared" si="133"/>
        <v>0</v>
      </c>
      <c r="K1244" s="120"/>
      <c r="L1244" s="113">
        <f t="shared" si="134"/>
        <v>0</v>
      </c>
      <c r="M1244" s="121">
        <f t="shared" si="135"/>
        <v>0</v>
      </c>
      <c r="N1244" s="152">
        <f t="shared" si="136"/>
        <v>0</v>
      </c>
      <c r="O1244" s="153">
        <f t="shared" si="137"/>
        <v>0</v>
      </c>
    </row>
    <row r="1245" spans="1:15" s="132" customFormat="1" ht="39.950000000000003" customHeight="1">
      <c r="A1245" s="102"/>
      <c r="B1245" s="105"/>
      <c r="C1245" s="105"/>
      <c r="D1245" s="105"/>
      <c r="E1245" s="107"/>
      <c r="F1245" s="111"/>
      <c r="G1245" s="109"/>
      <c r="H1245" s="118">
        <f t="shared" si="132"/>
        <v>0</v>
      </c>
      <c r="I1245" s="119"/>
      <c r="J1245" s="113">
        <f t="shared" si="133"/>
        <v>0</v>
      </c>
      <c r="K1245" s="120"/>
      <c r="L1245" s="113">
        <f t="shared" si="134"/>
        <v>0</v>
      </c>
      <c r="M1245" s="121">
        <f t="shared" si="135"/>
        <v>0</v>
      </c>
      <c r="N1245" s="152">
        <f t="shared" si="136"/>
        <v>0</v>
      </c>
      <c r="O1245" s="153">
        <f t="shared" si="137"/>
        <v>0</v>
      </c>
    </row>
    <row r="1246" spans="1:15" s="132" customFormat="1" ht="39.950000000000003" customHeight="1">
      <c r="A1246" s="102"/>
      <c r="B1246" s="105"/>
      <c r="C1246" s="105"/>
      <c r="D1246" s="105"/>
      <c r="E1246" s="107"/>
      <c r="F1246" s="111"/>
      <c r="G1246" s="109"/>
      <c r="H1246" s="118">
        <f t="shared" si="132"/>
        <v>0</v>
      </c>
      <c r="I1246" s="119"/>
      <c r="J1246" s="113">
        <f t="shared" si="133"/>
        <v>0</v>
      </c>
      <c r="K1246" s="120"/>
      <c r="L1246" s="113">
        <f t="shared" si="134"/>
        <v>0</v>
      </c>
      <c r="M1246" s="121">
        <f t="shared" si="135"/>
        <v>0</v>
      </c>
      <c r="N1246" s="152">
        <f t="shared" si="136"/>
        <v>0</v>
      </c>
      <c r="O1246" s="153">
        <f t="shared" si="137"/>
        <v>0</v>
      </c>
    </row>
    <row r="1247" spans="1:15" s="132" customFormat="1" ht="39.950000000000003" customHeight="1">
      <c r="A1247" s="102"/>
      <c r="B1247" s="105"/>
      <c r="C1247" s="105"/>
      <c r="D1247" s="105"/>
      <c r="E1247" s="107"/>
      <c r="F1247" s="111"/>
      <c r="G1247" s="109"/>
      <c r="H1247" s="118">
        <f t="shared" si="132"/>
        <v>0</v>
      </c>
      <c r="I1247" s="119"/>
      <c r="J1247" s="113">
        <f t="shared" si="133"/>
        <v>0</v>
      </c>
      <c r="K1247" s="120"/>
      <c r="L1247" s="113">
        <f t="shared" si="134"/>
        <v>0</v>
      </c>
      <c r="M1247" s="121">
        <f t="shared" si="135"/>
        <v>0</v>
      </c>
      <c r="N1247" s="152">
        <f t="shared" si="136"/>
        <v>0</v>
      </c>
      <c r="O1247" s="153">
        <f t="shared" si="137"/>
        <v>0</v>
      </c>
    </row>
    <row r="1248" spans="1:15" s="132" customFormat="1" ht="39.950000000000003" customHeight="1">
      <c r="A1248" s="102"/>
      <c r="B1248" s="105"/>
      <c r="C1248" s="105"/>
      <c r="D1248" s="105"/>
      <c r="E1248" s="107"/>
      <c r="F1248" s="111"/>
      <c r="G1248" s="109"/>
      <c r="H1248" s="118">
        <f t="shared" si="132"/>
        <v>0</v>
      </c>
      <c r="I1248" s="119"/>
      <c r="J1248" s="113">
        <f t="shared" si="133"/>
        <v>0</v>
      </c>
      <c r="K1248" s="120"/>
      <c r="L1248" s="113">
        <f t="shared" si="134"/>
        <v>0</v>
      </c>
      <c r="M1248" s="121">
        <f t="shared" si="135"/>
        <v>0</v>
      </c>
      <c r="N1248" s="152">
        <f t="shared" si="136"/>
        <v>0</v>
      </c>
      <c r="O1248" s="153">
        <f t="shared" si="137"/>
        <v>0</v>
      </c>
    </row>
    <row r="1249" spans="1:15" s="132" customFormat="1" ht="39.950000000000003" customHeight="1">
      <c r="A1249" s="102"/>
      <c r="B1249" s="105"/>
      <c r="C1249" s="105"/>
      <c r="D1249" s="105"/>
      <c r="E1249" s="107"/>
      <c r="F1249" s="111"/>
      <c r="G1249" s="109"/>
      <c r="H1249" s="118">
        <f t="shared" si="132"/>
        <v>0</v>
      </c>
      <c r="I1249" s="119"/>
      <c r="J1249" s="113">
        <f t="shared" si="133"/>
        <v>0</v>
      </c>
      <c r="K1249" s="120"/>
      <c r="L1249" s="113">
        <f t="shared" si="134"/>
        <v>0</v>
      </c>
      <c r="M1249" s="121">
        <f t="shared" si="135"/>
        <v>0</v>
      </c>
      <c r="N1249" s="152">
        <f t="shared" si="136"/>
        <v>0</v>
      </c>
      <c r="O1249" s="153">
        <f t="shared" si="137"/>
        <v>0</v>
      </c>
    </row>
    <row r="1250" spans="1:15" s="132" customFormat="1" ht="39.950000000000003" customHeight="1">
      <c r="A1250" s="102"/>
      <c r="B1250" s="105"/>
      <c r="C1250" s="105"/>
      <c r="D1250" s="105"/>
      <c r="E1250" s="107"/>
      <c r="F1250" s="111"/>
      <c r="G1250" s="109"/>
      <c r="H1250" s="118">
        <f t="shared" si="132"/>
        <v>0</v>
      </c>
      <c r="I1250" s="119"/>
      <c r="J1250" s="113">
        <f t="shared" si="133"/>
        <v>0</v>
      </c>
      <c r="K1250" s="120"/>
      <c r="L1250" s="113">
        <f t="shared" si="134"/>
        <v>0</v>
      </c>
      <c r="M1250" s="121">
        <f t="shared" si="135"/>
        <v>0</v>
      </c>
      <c r="N1250" s="152">
        <f t="shared" si="136"/>
        <v>0</v>
      </c>
      <c r="O1250" s="153">
        <f t="shared" si="137"/>
        <v>0</v>
      </c>
    </row>
    <row r="1251" spans="1:15" s="132" customFormat="1" ht="39.950000000000003" customHeight="1">
      <c r="A1251" s="102"/>
      <c r="B1251" s="105"/>
      <c r="C1251" s="105"/>
      <c r="D1251" s="105"/>
      <c r="E1251" s="107"/>
      <c r="F1251" s="111"/>
      <c r="G1251" s="109"/>
      <c r="H1251" s="118">
        <f t="shared" si="132"/>
        <v>0</v>
      </c>
      <c r="I1251" s="119"/>
      <c r="J1251" s="113">
        <f t="shared" si="133"/>
        <v>0</v>
      </c>
      <c r="K1251" s="120"/>
      <c r="L1251" s="113">
        <f t="shared" si="134"/>
        <v>0</v>
      </c>
      <c r="M1251" s="121">
        <f t="shared" si="135"/>
        <v>0</v>
      </c>
      <c r="N1251" s="152">
        <f t="shared" si="136"/>
        <v>0</v>
      </c>
      <c r="O1251" s="153">
        <f t="shared" si="137"/>
        <v>0</v>
      </c>
    </row>
    <row r="1252" spans="1:15" s="132" customFormat="1" ht="39.950000000000003" customHeight="1">
      <c r="A1252" s="102"/>
      <c r="B1252" s="105"/>
      <c r="C1252" s="105"/>
      <c r="D1252" s="105"/>
      <c r="E1252" s="107"/>
      <c r="F1252" s="111"/>
      <c r="G1252" s="109"/>
      <c r="H1252" s="118">
        <f t="shared" si="132"/>
        <v>0</v>
      </c>
      <c r="I1252" s="119"/>
      <c r="J1252" s="113">
        <f t="shared" si="133"/>
        <v>0</v>
      </c>
      <c r="K1252" s="120"/>
      <c r="L1252" s="113">
        <f t="shared" si="134"/>
        <v>0</v>
      </c>
      <c r="M1252" s="121">
        <f t="shared" si="135"/>
        <v>0</v>
      </c>
      <c r="N1252" s="152">
        <f t="shared" si="136"/>
        <v>0</v>
      </c>
      <c r="O1252" s="153">
        <f t="shared" si="137"/>
        <v>0</v>
      </c>
    </row>
    <row r="1253" spans="1:15" s="132" customFormat="1" ht="39.950000000000003" customHeight="1">
      <c r="A1253" s="102"/>
      <c r="B1253" s="105"/>
      <c r="C1253" s="105"/>
      <c r="D1253" s="105"/>
      <c r="E1253" s="107"/>
      <c r="F1253" s="111"/>
      <c r="G1253" s="109"/>
      <c r="H1253" s="118">
        <f t="shared" si="132"/>
        <v>0</v>
      </c>
      <c r="I1253" s="119"/>
      <c r="J1253" s="113">
        <f t="shared" si="133"/>
        <v>0</v>
      </c>
      <c r="K1253" s="120"/>
      <c r="L1253" s="113">
        <f t="shared" si="134"/>
        <v>0</v>
      </c>
      <c r="M1253" s="121">
        <f t="shared" si="135"/>
        <v>0</v>
      </c>
      <c r="N1253" s="152">
        <f t="shared" si="136"/>
        <v>0</v>
      </c>
      <c r="O1253" s="153">
        <f t="shared" si="137"/>
        <v>0</v>
      </c>
    </row>
    <row r="1254" spans="1:15" s="132" customFormat="1" ht="39.950000000000003" customHeight="1">
      <c r="A1254" s="102"/>
      <c r="B1254" s="105"/>
      <c r="C1254" s="105"/>
      <c r="D1254" s="105"/>
      <c r="E1254" s="107"/>
      <c r="F1254" s="111"/>
      <c r="G1254" s="109"/>
      <c r="H1254" s="118">
        <f t="shared" si="132"/>
        <v>0</v>
      </c>
      <c r="I1254" s="119"/>
      <c r="J1254" s="113">
        <f t="shared" si="133"/>
        <v>0</v>
      </c>
      <c r="K1254" s="120"/>
      <c r="L1254" s="113">
        <f t="shared" si="134"/>
        <v>0</v>
      </c>
      <c r="M1254" s="121">
        <f t="shared" si="135"/>
        <v>0</v>
      </c>
      <c r="N1254" s="152">
        <f t="shared" si="136"/>
        <v>0</v>
      </c>
      <c r="O1254" s="153">
        <f t="shared" si="137"/>
        <v>0</v>
      </c>
    </row>
    <row r="1255" spans="1:15" s="132" customFormat="1" ht="39.950000000000003" customHeight="1">
      <c r="A1255" s="102"/>
      <c r="B1255" s="105"/>
      <c r="C1255" s="105"/>
      <c r="D1255" s="105"/>
      <c r="E1255" s="107"/>
      <c r="F1255" s="111"/>
      <c r="G1255" s="109"/>
      <c r="H1255" s="118">
        <f t="shared" si="132"/>
        <v>0</v>
      </c>
      <c r="I1255" s="119"/>
      <c r="J1255" s="113">
        <f t="shared" si="133"/>
        <v>0</v>
      </c>
      <c r="K1255" s="120"/>
      <c r="L1255" s="113">
        <f t="shared" si="134"/>
        <v>0</v>
      </c>
      <c r="M1255" s="121">
        <f t="shared" si="135"/>
        <v>0</v>
      </c>
      <c r="N1255" s="152">
        <f t="shared" si="136"/>
        <v>0</v>
      </c>
      <c r="O1255" s="153">
        <f t="shared" si="137"/>
        <v>0</v>
      </c>
    </row>
    <row r="1256" spans="1:15" s="132" customFormat="1" ht="39.950000000000003" customHeight="1">
      <c r="A1256" s="102"/>
      <c r="B1256" s="105"/>
      <c r="C1256" s="105"/>
      <c r="D1256" s="105"/>
      <c r="E1256" s="107"/>
      <c r="F1256" s="111"/>
      <c r="G1256" s="109"/>
      <c r="H1256" s="118">
        <f t="shared" si="132"/>
        <v>0</v>
      </c>
      <c r="I1256" s="119"/>
      <c r="J1256" s="113">
        <f t="shared" si="133"/>
        <v>0</v>
      </c>
      <c r="K1256" s="120"/>
      <c r="L1256" s="113">
        <f t="shared" si="134"/>
        <v>0</v>
      </c>
      <c r="M1256" s="121">
        <f t="shared" si="135"/>
        <v>0</v>
      </c>
      <c r="N1256" s="152">
        <f t="shared" si="136"/>
        <v>0</v>
      </c>
      <c r="O1256" s="153">
        <f t="shared" si="137"/>
        <v>0</v>
      </c>
    </row>
    <row r="1257" spans="1:15" s="132" customFormat="1" ht="39.950000000000003" customHeight="1">
      <c r="A1257" s="102"/>
      <c r="B1257" s="105"/>
      <c r="C1257" s="105"/>
      <c r="D1257" s="105"/>
      <c r="E1257" s="107"/>
      <c r="F1257" s="111"/>
      <c r="G1257" s="109"/>
      <c r="H1257" s="118">
        <f t="shared" si="132"/>
        <v>0</v>
      </c>
      <c r="I1257" s="119"/>
      <c r="J1257" s="113">
        <f t="shared" si="133"/>
        <v>0</v>
      </c>
      <c r="K1257" s="120"/>
      <c r="L1257" s="113">
        <f t="shared" si="134"/>
        <v>0</v>
      </c>
      <c r="M1257" s="121">
        <f t="shared" si="135"/>
        <v>0</v>
      </c>
      <c r="N1257" s="152">
        <f t="shared" si="136"/>
        <v>0</v>
      </c>
      <c r="O1257" s="153">
        <f t="shared" si="137"/>
        <v>0</v>
      </c>
    </row>
    <row r="1258" spans="1:15" s="132" customFormat="1" ht="39.950000000000003" customHeight="1">
      <c r="A1258" s="102"/>
      <c r="B1258" s="105"/>
      <c r="C1258" s="105"/>
      <c r="D1258" s="105"/>
      <c r="E1258" s="107"/>
      <c r="F1258" s="111"/>
      <c r="G1258" s="109"/>
      <c r="H1258" s="118">
        <f t="shared" si="132"/>
        <v>0</v>
      </c>
      <c r="I1258" s="119"/>
      <c r="J1258" s="113">
        <f t="shared" si="133"/>
        <v>0</v>
      </c>
      <c r="K1258" s="120"/>
      <c r="L1258" s="113">
        <f t="shared" si="134"/>
        <v>0</v>
      </c>
      <c r="M1258" s="121">
        <f t="shared" si="135"/>
        <v>0</v>
      </c>
      <c r="N1258" s="152">
        <f t="shared" si="136"/>
        <v>0</v>
      </c>
      <c r="O1258" s="153">
        <f t="shared" si="137"/>
        <v>0</v>
      </c>
    </row>
    <row r="1259" spans="1:15" s="132" customFormat="1" ht="39.950000000000003" customHeight="1">
      <c r="A1259" s="102"/>
      <c r="B1259" s="105"/>
      <c r="C1259" s="105"/>
      <c r="D1259" s="105"/>
      <c r="E1259" s="107"/>
      <c r="F1259" s="111"/>
      <c r="G1259" s="109"/>
      <c r="H1259" s="118">
        <f t="shared" si="132"/>
        <v>0</v>
      </c>
      <c r="I1259" s="119"/>
      <c r="J1259" s="113">
        <f t="shared" si="133"/>
        <v>0</v>
      </c>
      <c r="K1259" s="120"/>
      <c r="L1259" s="113">
        <f t="shared" si="134"/>
        <v>0</v>
      </c>
      <c r="M1259" s="121">
        <f t="shared" si="135"/>
        <v>0</v>
      </c>
      <c r="N1259" s="152">
        <f t="shared" si="136"/>
        <v>0</v>
      </c>
      <c r="O1259" s="153">
        <f t="shared" si="137"/>
        <v>0</v>
      </c>
    </row>
    <row r="1260" spans="1:15" s="132" customFormat="1" ht="39.950000000000003" customHeight="1">
      <c r="A1260" s="102"/>
      <c r="B1260" s="105"/>
      <c r="C1260" s="105"/>
      <c r="D1260" s="105"/>
      <c r="E1260" s="107"/>
      <c r="F1260" s="111"/>
      <c r="G1260" s="109"/>
      <c r="H1260" s="118">
        <f t="shared" si="132"/>
        <v>0</v>
      </c>
      <c r="I1260" s="119"/>
      <c r="J1260" s="113">
        <f t="shared" si="133"/>
        <v>0</v>
      </c>
      <c r="K1260" s="120"/>
      <c r="L1260" s="113">
        <f t="shared" si="134"/>
        <v>0</v>
      </c>
      <c r="M1260" s="121">
        <f t="shared" si="135"/>
        <v>0</v>
      </c>
      <c r="N1260" s="152">
        <f t="shared" si="136"/>
        <v>0</v>
      </c>
      <c r="O1260" s="153">
        <f t="shared" si="137"/>
        <v>0</v>
      </c>
    </row>
    <row r="1261" spans="1:15" s="132" customFormat="1" ht="39.950000000000003" customHeight="1">
      <c r="A1261" s="102"/>
      <c r="B1261" s="105"/>
      <c r="C1261" s="105"/>
      <c r="D1261" s="105"/>
      <c r="E1261" s="107"/>
      <c r="F1261" s="111"/>
      <c r="G1261" s="109"/>
      <c r="H1261" s="118">
        <f t="shared" si="132"/>
        <v>0</v>
      </c>
      <c r="I1261" s="119"/>
      <c r="J1261" s="113">
        <f t="shared" si="133"/>
        <v>0</v>
      </c>
      <c r="K1261" s="120"/>
      <c r="L1261" s="113">
        <f t="shared" si="134"/>
        <v>0</v>
      </c>
      <c r="M1261" s="121">
        <f t="shared" si="135"/>
        <v>0</v>
      </c>
      <c r="N1261" s="152">
        <f t="shared" si="136"/>
        <v>0</v>
      </c>
      <c r="O1261" s="153">
        <f t="shared" si="137"/>
        <v>0</v>
      </c>
    </row>
    <row r="1262" spans="1:15" s="132" customFormat="1" ht="39.950000000000003" customHeight="1">
      <c r="A1262" s="102"/>
      <c r="B1262" s="105"/>
      <c r="C1262" s="105"/>
      <c r="D1262" s="105"/>
      <c r="E1262" s="107"/>
      <c r="F1262" s="111"/>
      <c r="G1262" s="109"/>
      <c r="H1262" s="118">
        <f t="shared" si="132"/>
        <v>0</v>
      </c>
      <c r="I1262" s="119"/>
      <c r="J1262" s="113">
        <f t="shared" si="133"/>
        <v>0</v>
      </c>
      <c r="K1262" s="120"/>
      <c r="L1262" s="113">
        <f t="shared" si="134"/>
        <v>0</v>
      </c>
      <c r="M1262" s="121">
        <f t="shared" si="135"/>
        <v>0</v>
      </c>
      <c r="N1262" s="152">
        <f t="shared" si="136"/>
        <v>0</v>
      </c>
      <c r="O1262" s="153">
        <f t="shared" si="137"/>
        <v>0</v>
      </c>
    </row>
    <row r="1263" spans="1:15" s="132" customFormat="1" ht="39.950000000000003" customHeight="1">
      <c r="A1263" s="102"/>
      <c r="B1263" s="105"/>
      <c r="C1263" s="105"/>
      <c r="D1263" s="105"/>
      <c r="E1263" s="107"/>
      <c r="F1263" s="111"/>
      <c r="G1263" s="109"/>
      <c r="H1263" s="118">
        <f t="shared" si="132"/>
        <v>0</v>
      </c>
      <c r="I1263" s="119"/>
      <c r="J1263" s="113">
        <f t="shared" si="133"/>
        <v>0</v>
      </c>
      <c r="K1263" s="120"/>
      <c r="L1263" s="113">
        <f t="shared" si="134"/>
        <v>0</v>
      </c>
      <c r="M1263" s="121">
        <f t="shared" si="135"/>
        <v>0</v>
      </c>
      <c r="N1263" s="152">
        <f t="shared" si="136"/>
        <v>0</v>
      </c>
      <c r="O1263" s="153">
        <f t="shared" si="137"/>
        <v>0</v>
      </c>
    </row>
    <row r="1264" spans="1:15" s="132" customFormat="1" ht="39.950000000000003" customHeight="1">
      <c r="A1264" s="102"/>
      <c r="B1264" s="105"/>
      <c r="C1264" s="105"/>
      <c r="D1264" s="105"/>
      <c r="E1264" s="107"/>
      <c r="F1264" s="111"/>
      <c r="G1264" s="109"/>
      <c r="H1264" s="118">
        <f t="shared" si="132"/>
        <v>0</v>
      </c>
      <c r="I1264" s="119"/>
      <c r="J1264" s="113">
        <f t="shared" si="133"/>
        <v>0</v>
      </c>
      <c r="K1264" s="120"/>
      <c r="L1264" s="113">
        <f t="shared" si="134"/>
        <v>0</v>
      </c>
      <c r="M1264" s="121">
        <f t="shared" si="135"/>
        <v>0</v>
      </c>
      <c r="N1264" s="152">
        <f t="shared" si="136"/>
        <v>0</v>
      </c>
      <c r="O1264" s="153">
        <f t="shared" si="137"/>
        <v>0</v>
      </c>
    </row>
    <row r="1265" spans="1:15" s="132" customFormat="1" ht="39.950000000000003" customHeight="1">
      <c r="A1265" s="102"/>
      <c r="B1265" s="105"/>
      <c r="C1265" s="105"/>
      <c r="D1265" s="105"/>
      <c r="E1265" s="107"/>
      <c r="F1265" s="111"/>
      <c r="G1265" s="109"/>
      <c r="H1265" s="118">
        <f t="shared" si="132"/>
        <v>0</v>
      </c>
      <c r="I1265" s="119"/>
      <c r="J1265" s="113">
        <f t="shared" si="133"/>
        <v>0</v>
      </c>
      <c r="K1265" s="120"/>
      <c r="L1265" s="113">
        <f t="shared" si="134"/>
        <v>0</v>
      </c>
      <c r="M1265" s="121">
        <f t="shared" si="135"/>
        <v>0</v>
      </c>
      <c r="N1265" s="152">
        <f t="shared" si="136"/>
        <v>0</v>
      </c>
      <c r="O1265" s="153">
        <f t="shared" si="137"/>
        <v>0</v>
      </c>
    </row>
    <row r="1266" spans="1:15" s="132" customFormat="1" ht="39.950000000000003" customHeight="1">
      <c r="A1266" s="102"/>
      <c r="B1266" s="105"/>
      <c r="C1266" s="105"/>
      <c r="D1266" s="105"/>
      <c r="E1266" s="107"/>
      <c r="F1266" s="111"/>
      <c r="G1266" s="109"/>
      <c r="H1266" s="118">
        <f t="shared" si="132"/>
        <v>0</v>
      </c>
      <c r="I1266" s="119"/>
      <c r="J1266" s="113">
        <f t="shared" si="133"/>
        <v>0</v>
      </c>
      <c r="K1266" s="120"/>
      <c r="L1266" s="113">
        <f t="shared" si="134"/>
        <v>0</v>
      </c>
      <c r="M1266" s="121">
        <f t="shared" si="135"/>
        <v>0</v>
      </c>
      <c r="N1266" s="152">
        <f t="shared" si="136"/>
        <v>0</v>
      </c>
      <c r="O1266" s="153">
        <f t="shared" si="137"/>
        <v>0</v>
      </c>
    </row>
    <row r="1267" spans="1:15" s="132" customFormat="1" ht="39.950000000000003" customHeight="1">
      <c r="A1267" s="102"/>
      <c r="B1267" s="105"/>
      <c r="C1267" s="105"/>
      <c r="D1267" s="105"/>
      <c r="E1267" s="107"/>
      <c r="F1267" s="111"/>
      <c r="G1267" s="109"/>
      <c r="H1267" s="118">
        <f t="shared" si="132"/>
        <v>0</v>
      </c>
      <c r="I1267" s="119"/>
      <c r="J1267" s="113">
        <f t="shared" si="133"/>
        <v>0</v>
      </c>
      <c r="K1267" s="120"/>
      <c r="L1267" s="113">
        <f t="shared" si="134"/>
        <v>0</v>
      </c>
      <c r="M1267" s="121">
        <f t="shared" si="135"/>
        <v>0</v>
      </c>
      <c r="N1267" s="152">
        <f t="shared" si="136"/>
        <v>0</v>
      </c>
      <c r="O1267" s="153">
        <f t="shared" si="137"/>
        <v>0</v>
      </c>
    </row>
    <row r="1268" spans="1:15" s="132" customFormat="1" ht="39.950000000000003" customHeight="1">
      <c r="A1268" s="102"/>
      <c r="B1268" s="105"/>
      <c r="C1268" s="105"/>
      <c r="D1268" s="105"/>
      <c r="E1268" s="107"/>
      <c r="F1268" s="111"/>
      <c r="G1268" s="109"/>
      <c r="H1268" s="118">
        <f t="shared" si="132"/>
        <v>0</v>
      </c>
      <c r="I1268" s="119"/>
      <c r="J1268" s="113">
        <f t="shared" si="133"/>
        <v>0</v>
      </c>
      <c r="K1268" s="120"/>
      <c r="L1268" s="113">
        <f t="shared" si="134"/>
        <v>0</v>
      </c>
      <c r="M1268" s="121">
        <f t="shared" si="135"/>
        <v>0</v>
      </c>
      <c r="N1268" s="152">
        <f t="shared" si="136"/>
        <v>0</v>
      </c>
      <c r="O1268" s="153">
        <f t="shared" si="137"/>
        <v>0</v>
      </c>
    </row>
    <row r="1269" spans="1:15" s="132" customFormat="1" ht="39.950000000000003" customHeight="1">
      <c r="A1269" s="102"/>
      <c r="B1269" s="105"/>
      <c r="C1269" s="105"/>
      <c r="D1269" s="105"/>
      <c r="E1269" s="107"/>
      <c r="F1269" s="111"/>
      <c r="G1269" s="109"/>
      <c r="H1269" s="118">
        <f t="shared" si="132"/>
        <v>0</v>
      </c>
      <c r="I1269" s="119"/>
      <c r="J1269" s="113">
        <f t="shared" si="133"/>
        <v>0</v>
      </c>
      <c r="K1269" s="120"/>
      <c r="L1269" s="113">
        <f t="shared" si="134"/>
        <v>0</v>
      </c>
      <c r="M1269" s="121">
        <f t="shared" si="135"/>
        <v>0</v>
      </c>
      <c r="N1269" s="152">
        <f t="shared" si="136"/>
        <v>0</v>
      </c>
      <c r="O1269" s="153">
        <f t="shared" si="137"/>
        <v>0</v>
      </c>
    </row>
    <row r="1270" spans="1:15" s="132" customFormat="1" ht="39.950000000000003" customHeight="1">
      <c r="A1270" s="102"/>
      <c r="B1270" s="105"/>
      <c r="C1270" s="105"/>
      <c r="D1270" s="105"/>
      <c r="E1270" s="107"/>
      <c r="F1270" s="111"/>
      <c r="G1270" s="109"/>
      <c r="H1270" s="118">
        <f t="shared" si="132"/>
        <v>0</v>
      </c>
      <c r="I1270" s="119"/>
      <c r="J1270" s="113">
        <f t="shared" si="133"/>
        <v>0</v>
      </c>
      <c r="K1270" s="120"/>
      <c r="L1270" s="113">
        <f t="shared" si="134"/>
        <v>0</v>
      </c>
      <c r="M1270" s="121">
        <f t="shared" si="135"/>
        <v>0</v>
      </c>
      <c r="N1270" s="152">
        <f t="shared" si="136"/>
        <v>0</v>
      </c>
      <c r="O1270" s="153">
        <f t="shared" si="137"/>
        <v>0</v>
      </c>
    </row>
    <row r="1271" spans="1:15" s="132" customFormat="1" ht="39.950000000000003" customHeight="1">
      <c r="A1271" s="102"/>
      <c r="B1271" s="105"/>
      <c r="C1271" s="105"/>
      <c r="D1271" s="105"/>
      <c r="E1271" s="107"/>
      <c r="F1271" s="111"/>
      <c r="G1271" s="109"/>
      <c r="H1271" s="118">
        <f t="shared" si="132"/>
        <v>0</v>
      </c>
      <c r="I1271" s="119"/>
      <c r="J1271" s="113">
        <f t="shared" si="133"/>
        <v>0</v>
      </c>
      <c r="K1271" s="120"/>
      <c r="L1271" s="113">
        <f t="shared" si="134"/>
        <v>0</v>
      </c>
      <c r="M1271" s="121">
        <f t="shared" si="135"/>
        <v>0</v>
      </c>
      <c r="N1271" s="152">
        <f t="shared" si="136"/>
        <v>0</v>
      </c>
      <c r="O1271" s="153">
        <f t="shared" si="137"/>
        <v>0</v>
      </c>
    </row>
    <row r="1272" spans="1:15" s="132" customFormat="1" ht="39.950000000000003" customHeight="1">
      <c r="A1272" s="102"/>
      <c r="B1272" s="105"/>
      <c r="C1272" s="105"/>
      <c r="D1272" s="105"/>
      <c r="E1272" s="107"/>
      <c r="F1272" s="111"/>
      <c r="G1272" s="109"/>
      <c r="H1272" s="118">
        <f t="shared" si="132"/>
        <v>0</v>
      </c>
      <c r="I1272" s="119"/>
      <c r="J1272" s="113">
        <f t="shared" si="133"/>
        <v>0</v>
      </c>
      <c r="K1272" s="120"/>
      <c r="L1272" s="113">
        <f t="shared" si="134"/>
        <v>0</v>
      </c>
      <c r="M1272" s="121">
        <f t="shared" si="135"/>
        <v>0</v>
      </c>
      <c r="N1272" s="152">
        <f t="shared" si="136"/>
        <v>0</v>
      </c>
      <c r="O1272" s="153">
        <f t="shared" si="137"/>
        <v>0</v>
      </c>
    </row>
    <row r="1273" spans="1:15" s="132" customFormat="1" ht="39.950000000000003" customHeight="1">
      <c r="A1273" s="102"/>
      <c r="B1273" s="105"/>
      <c r="C1273" s="105"/>
      <c r="D1273" s="105"/>
      <c r="E1273" s="107"/>
      <c r="F1273" s="111"/>
      <c r="G1273" s="109"/>
      <c r="H1273" s="118">
        <f t="shared" si="132"/>
        <v>0</v>
      </c>
      <c r="I1273" s="119"/>
      <c r="J1273" s="113">
        <f t="shared" si="133"/>
        <v>0</v>
      </c>
      <c r="K1273" s="120"/>
      <c r="L1273" s="113">
        <f t="shared" si="134"/>
        <v>0</v>
      </c>
      <c r="M1273" s="121">
        <f t="shared" si="135"/>
        <v>0</v>
      </c>
      <c r="N1273" s="152">
        <f t="shared" si="136"/>
        <v>0</v>
      </c>
      <c r="O1273" s="153">
        <f t="shared" si="137"/>
        <v>0</v>
      </c>
    </row>
    <row r="1274" spans="1:15" s="132" customFormat="1" ht="39.950000000000003" customHeight="1">
      <c r="A1274" s="102"/>
      <c r="B1274" s="105"/>
      <c r="C1274" s="105"/>
      <c r="D1274" s="105"/>
      <c r="E1274" s="107"/>
      <c r="F1274" s="111"/>
      <c r="G1274" s="109"/>
      <c r="H1274" s="118">
        <f t="shared" si="132"/>
        <v>0</v>
      </c>
      <c r="I1274" s="119"/>
      <c r="J1274" s="113">
        <f t="shared" si="133"/>
        <v>0</v>
      </c>
      <c r="K1274" s="120"/>
      <c r="L1274" s="113">
        <f t="shared" si="134"/>
        <v>0</v>
      </c>
      <c r="M1274" s="121">
        <f t="shared" si="135"/>
        <v>0</v>
      </c>
      <c r="N1274" s="152">
        <f t="shared" si="136"/>
        <v>0</v>
      </c>
      <c r="O1274" s="153">
        <f t="shared" si="137"/>
        <v>0</v>
      </c>
    </row>
    <row r="1275" spans="1:15" s="132" customFormat="1" ht="39.950000000000003" customHeight="1">
      <c r="A1275" s="102"/>
      <c r="B1275" s="105"/>
      <c r="C1275" s="105"/>
      <c r="D1275" s="105"/>
      <c r="E1275" s="107"/>
      <c r="F1275" s="111"/>
      <c r="G1275" s="109"/>
      <c r="H1275" s="118">
        <f t="shared" si="132"/>
        <v>0</v>
      </c>
      <c r="I1275" s="119"/>
      <c r="J1275" s="113">
        <f t="shared" si="133"/>
        <v>0</v>
      </c>
      <c r="K1275" s="120"/>
      <c r="L1275" s="113">
        <f t="shared" si="134"/>
        <v>0</v>
      </c>
      <c r="M1275" s="121">
        <f t="shared" si="135"/>
        <v>0</v>
      </c>
      <c r="N1275" s="152">
        <f t="shared" si="136"/>
        <v>0</v>
      </c>
      <c r="O1275" s="153">
        <f t="shared" si="137"/>
        <v>0</v>
      </c>
    </row>
    <row r="1276" spans="1:15" s="132" customFormat="1" ht="39.950000000000003" customHeight="1">
      <c r="A1276" s="102"/>
      <c r="B1276" s="105"/>
      <c r="C1276" s="105"/>
      <c r="D1276" s="105"/>
      <c r="E1276" s="107"/>
      <c r="F1276" s="111"/>
      <c r="G1276" s="109"/>
      <c r="H1276" s="118">
        <f t="shared" si="132"/>
        <v>0</v>
      </c>
      <c r="I1276" s="119"/>
      <c r="J1276" s="113">
        <f t="shared" si="133"/>
        <v>0</v>
      </c>
      <c r="K1276" s="120"/>
      <c r="L1276" s="113">
        <f t="shared" si="134"/>
        <v>0</v>
      </c>
      <c r="M1276" s="121">
        <f t="shared" si="135"/>
        <v>0</v>
      </c>
      <c r="N1276" s="152">
        <f t="shared" si="136"/>
        <v>0</v>
      </c>
      <c r="O1276" s="153">
        <f t="shared" si="137"/>
        <v>0</v>
      </c>
    </row>
    <row r="1277" spans="1:15" s="132" customFormat="1" ht="39.950000000000003" customHeight="1">
      <c r="A1277" s="102"/>
      <c r="B1277" s="105"/>
      <c r="C1277" s="105"/>
      <c r="D1277" s="105"/>
      <c r="E1277" s="107"/>
      <c r="F1277" s="111"/>
      <c r="G1277" s="109"/>
      <c r="H1277" s="118">
        <f t="shared" si="132"/>
        <v>0</v>
      </c>
      <c r="I1277" s="119"/>
      <c r="J1277" s="113">
        <f t="shared" si="133"/>
        <v>0</v>
      </c>
      <c r="K1277" s="120"/>
      <c r="L1277" s="113">
        <f t="shared" si="134"/>
        <v>0</v>
      </c>
      <c r="M1277" s="121">
        <f t="shared" si="135"/>
        <v>0</v>
      </c>
      <c r="N1277" s="152">
        <f t="shared" si="136"/>
        <v>0</v>
      </c>
      <c r="O1277" s="153">
        <f t="shared" si="137"/>
        <v>0</v>
      </c>
    </row>
    <row r="1278" spans="1:15" s="132" customFormat="1" ht="39.75" customHeight="1">
      <c r="A1278" s="102"/>
      <c r="B1278" s="105"/>
      <c r="C1278" s="105"/>
      <c r="D1278" s="105"/>
      <c r="E1278" s="107"/>
      <c r="F1278" s="111"/>
      <c r="G1278" s="109"/>
      <c r="H1278" s="118">
        <f t="shared" si="132"/>
        <v>0</v>
      </c>
      <c r="I1278" s="119"/>
      <c r="J1278" s="113">
        <f t="shared" si="133"/>
        <v>0</v>
      </c>
      <c r="K1278" s="120"/>
      <c r="L1278" s="113">
        <f t="shared" si="134"/>
        <v>0</v>
      </c>
      <c r="M1278" s="121">
        <f t="shared" si="135"/>
        <v>0</v>
      </c>
      <c r="N1278" s="152">
        <f t="shared" si="136"/>
        <v>0</v>
      </c>
      <c r="O1278" s="153">
        <f t="shared" si="137"/>
        <v>0</v>
      </c>
    </row>
    <row r="1279" spans="1:15" s="132" customFormat="1" ht="39.950000000000003" customHeight="1">
      <c r="A1279" s="102"/>
      <c r="B1279" s="105"/>
      <c r="C1279" s="105"/>
      <c r="D1279" s="105"/>
      <c r="E1279" s="107"/>
      <c r="F1279" s="111"/>
      <c r="G1279" s="109"/>
      <c r="H1279" s="118">
        <f t="shared" si="132"/>
        <v>0</v>
      </c>
      <c r="I1279" s="119"/>
      <c r="J1279" s="113">
        <f t="shared" si="133"/>
        <v>0</v>
      </c>
      <c r="K1279" s="120"/>
      <c r="L1279" s="113">
        <f t="shared" si="134"/>
        <v>0</v>
      </c>
      <c r="M1279" s="121">
        <f t="shared" si="135"/>
        <v>0</v>
      </c>
      <c r="N1279" s="152">
        <f t="shared" si="136"/>
        <v>0</v>
      </c>
      <c r="O1279" s="153">
        <f t="shared" si="137"/>
        <v>0</v>
      </c>
    </row>
    <row r="1280" spans="1:15" s="132" customFormat="1" ht="39.950000000000003" customHeight="1">
      <c r="A1280" s="102"/>
      <c r="B1280" s="105"/>
      <c r="C1280" s="105"/>
      <c r="D1280" s="105"/>
      <c r="E1280" s="107"/>
      <c r="F1280" s="111"/>
      <c r="G1280" s="109"/>
      <c r="H1280" s="118">
        <f t="shared" si="132"/>
        <v>0</v>
      </c>
      <c r="I1280" s="119"/>
      <c r="J1280" s="113">
        <f t="shared" si="133"/>
        <v>0</v>
      </c>
      <c r="K1280" s="120"/>
      <c r="L1280" s="113">
        <f t="shared" si="134"/>
        <v>0</v>
      </c>
      <c r="M1280" s="121">
        <f t="shared" si="135"/>
        <v>0</v>
      </c>
      <c r="N1280" s="152">
        <f t="shared" si="136"/>
        <v>0</v>
      </c>
      <c r="O1280" s="153">
        <f t="shared" si="137"/>
        <v>0</v>
      </c>
    </row>
    <row r="1281" spans="1:15" s="132" customFormat="1" ht="39.950000000000003" customHeight="1">
      <c r="A1281" s="102"/>
      <c r="B1281" s="105"/>
      <c r="C1281" s="105"/>
      <c r="D1281" s="105"/>
      <c r="E1281" s="107"/>
      <c r="F1281" s="111"/>
      <c r="G1281" s="109"/>
      <c r="H1281" s="118">
        <f t="shared" si="132"/>
        <v>0</v>
      </c>
      <c r="I1281" s="119"/>
      <c r="J1281" s="113">
        <f t="shared" si="133"/>
        <v>0</v>
      </c>
      <c r="K1281" s="120"/>
      <c r="L1281" s="113">
        <f t="shared" si="134"/>
        <v>0</v>
      </c>
      <c r="M1281" s="121">
        <f t="shared" si="135"/>
        <v>0</v>
      </c>
      <c r="N1281" s="152">
        <f t="shared" si="136"/>
        <v>0</v>
      </c>
      <c r="O1281" s="153">
        <f t="shared" si="137"/>
        <v>0</v>
      </c>
    </row>
    <row r="1282" spans="1:15" s="132" customFormat="1" ht="39.950000000000003" customHeight="1">
      <c r="A1282" s="102"/>
      <c r="B1282" s="105"/>
      <c r="C1282" s="105"/>
      <c r="D1282" s="105"/>
      <c r="E1282" s="107"/>
      <c r="F1282" s="111"/>
      <c r="G1282" s="109"/>
      <c r="H1282" s="118">
        <f t="shared" si="132"/>
        <v>0</v>
      </c>
      <c r="I1282" s="119"/>
      <c r="J1282" s="113">
        <f t="shared" si="133"/>
        <v>0</v>
      </c>
      <c r="K1282" s="120"/>
      <c r="L1282" s="113">
        <f t="shared" si="134"/>
        <v>0</v>
      </c>
      <c r="M1282" s="121">
        <f t="shared" si="135"/>
        <v>0</v>
      </c>
      <c r="N1282" s="152">
        <f t="shared" si="136"/>
        <v>0</v>
      </c>
      <c r="O1282" s="153">
        <f t="shared" si="137"/>
        <v>0</v>
      </c>
    </row>
    <row r="1283" spans="1:15" s="132" customFormat="1" ht="39.950000000000003" customHeight="1">
      <c r="A1283" s="102"/>
      <c r="B1283" s="105"/>
      <c r="C1283" s="105"/>
      <c r="D1283" s="105"/>
      <c r="E1283" s="107"/>
      <c r="F1283" s="111"/>
      <c r="G1283" s="109"/>
      <c r="H1283" s="118">
        <f t="shared" si="132"/>
        <v>0</v>
      </c>
      <c r="I1283" s="119"/>
      <c r="J1283" s="113">
        <f t="shared" si="133"/>
        <v>0</v>
      </c>
      <c r="K1283" s="120"/>
      <c r="L1283" s="113">
        <f t="shared" si="134"/>
        <v>0</v>
      </c>
      <c r="M1283" s="121">
        <f t="shared" si="135"/>
        <v>0</v>
      </c>
      <c r="N1283" s="152">
        <f t="shared" si="136"/>
        <v>0</v>
      </c>
      <c r="O1283" s="153">
        <f t="shared" si="137"/>
        <v>0</v>
      </c>
    </row>
    <row r="1284" spans="1:15" s="132" customFormat="1" ht="39.950000000000003" customHeight="1">
      <c r="A1284" s="102"/>
      <c r="B1284" s="105"/>
      <c r="C1284" s="105"/>
      <c r="D1284" s="105"/>
      <c r="E1284" s="107"/>
      <c r="F1284" s="111"/>
      <c r="G1284" s="109"/>
      <c r="H1284" s="118">
        <f t="shared" si="132"/>
        <v>0</v>
      </c>
      <c r="I1284" s="119"/>
      <c r="J1284" s="113">
        <f t="shared" si="133"/>
        <v>0</v>
      </c>
      <c r="K1284" s="120"/>
      <c r="L1284" s="113">
        <f t="shared" si="134"/>
        <v>0</v>
      </c>
      <c r="M1284" s="121">
        <f t="shared" si="135"/>
        <v>0</v>
      </c>
      <c r="N1284" s="152">
        <f t="shared" si="136"/>
        <v>0</v>
      </c>
      <c r="O1284" s="153">
        <f t="shared" si="137"/>
        <v>0</v>
      </c>
    </row>
    <row r="1285" spans="1:15" s="132" customFormat="1" ht="39.950000000000003" customHeight="1">
      <c r="A1285" s="102"/>
      <c r="B1285" s="105"/>
      <c r="C1285" s="105"/>
      <c r="D1285" s="105"/>
      <c r="E1285" s="107"/>
      <c r="F1285" s="111"/>
      <c r="G1285" s="109"/>
      <c r="H1285" s="118">
        <f t="shared" si="132"/>
        <v>0</v>
      </c>
      <c r="I1285" s="119"/>
      <c r="J1285" s="113">
        <f t="shared" si="133"/>
        <v>0</v>
      </c>
      <c r="K1285" s="120"/>
      <c r="L1285" s="113">
        <f t="shared" si="134"/>
        <v>0</v>
      </c>
      <c r="M1285" s="121">
        <f t="shared" si="135"/>
        <v>0</v>
      </c>
      <c r="N1285" s="152">
        <f t="shared" si="136"/>
        <v>0</v>
      </c>
      <c r="O1285" s="153">
        <f t="shared" si="137"/>
        <v>0</v>
      </c>
    </row>
    <row r="1286" spans="1:15" s="132" customFormat="1" ht="39.950000000000003" customHeight="1">
      <c r="A1286" s="102"/>
      <c r="B1286" s="105"/>
      <c r="C1286" s="105"/>
      <c r="D1286" s="105"/>
      <c r="E1286" s="107"/>
      <c r="F1286" s="111"/>
      <c r="G1286" s="109"/>
      <c r="H1286" s="118">
        <f t="shared" ref="H1286:H1302" si="138">ROUNDDOWN(F1286*G1286,0)</f>
        <v>0</v>
      </c>
      <c r="I1286" s="119"/>
      <c r="J1286" s="113">
        <f t="shared" ref="J1286:J1302" si="139">ROUNDDOWN(G1286*I1286,0)</f>
        <v>0</v>
      </c>
      <c r="K1286" s="120"/>
      <c r="L1286" s="113">
        <f t="shared" ref="L1286:L1302" si="140">ROUNDDOWN(G1286*K1286,0)</f>
        <v>0</v>
      </c>
      <c r="M1286" s="121">
        <f t="shared" ref="M1286:M1302" si="141">I1286+K1286</f>
        <v>0</v>
      </c>
      <c r="N1286" s="152">
        <f t="shared" ref="N1286:N1302" si="142">SUM(J1286)+L1286</f>
        <v>0</v>
      </c>
      <c r="O1286" s="153">
        <f t="shared" ref="O1286:O1302" si="143">SUM(H1286)-N1286</f>
        <v>0</v>
      </c>
    </row>
    <row r="1287" spans="1:15" s="132" customFormat="1" ht="39.950000000000003" customHeight="1">
      <c r="A1287" s="102"/>
      <c r="B1287" s="105"/>
      <c r="C1287" s="105"/>
      <c r="D1287" s="105"/>
      <c r="E1287" s="107"/>
      <c r="F1287" s="111"/>
      <c r="G1287" s="109"/>
      <c r="H1287" s="118">
        <f t="shared" si="138"/>
        <v>0</v>
      </c>
      <c r="I1287" s="119"/>
      <c r="J1287" s="113">
        <f t="shared" si="139"/>
        <v>0</v>
      </c>
      <c r="K1287" s="120"/>
      <c r="L1287" s="113">
        <f t="shared" si="140"/>
        <v>0</v>
      </c>
      <c r="M1287" s="121">
        <f t="shared" si="141"/>
        <v>0</v>
      </c>
      <c r="N1287" s="152">
        <f t="shared" si="142"/>
        <v>0</v>
      </c>
      <c r="O1287" s="153">
        <f t="shared" si="143"/>
        <v>0</v>
      </c>
    </row>
    <row r="1288" spans="1:15" s="132" customFormat="1" ht="39.950000000000003" customHeight="1">
      <c r="A1288" s="102"/>
      <c r="B1288" s="105"/>
      <c r="C1288" s="105"/>
      <c r="D1288" s="105"/>
      <c r="E1288" s="107"/>
      <c r="F1288" s="111"/>
      <c r="G1288" s="109"/>
      <c r="H1288" s="118">
        <f t="shared" si="138"/>
        <v>0</v>
      </c>
      <c r="I1288" s="119"/>
      <c r="J1288" s="113">
        <f t="shared" si="139"/>
        <v>0</v>
      </c>
      <c r="K1288" s="120"/>
      <c r="L1288" s="113">
        <f t="shared" si="140"/>
        <v>0</v>
      </c>
      <c r="M1288" s="121">
        <f t="shared" si="141"/>
        <v>0</v>
      </c>
      <c r="N1288" s="152">
        <f t="shared" si="142"/>
        <v>0</v>
      </c>
      <c r="O1288" s="153">
        <f t="shared" si="143"/>
        <v>0</v>
      </c>
    </row>
    <row r="1289" spans="1:15" s="132" customFormat="1" ht="39.950000000000003" customHeight="1">
      <c r="A1289" s="102"/>
      <c r="B1289" s="105"/>
      <c r="C1289" s="105"/>
      <c r="D1289" s="105"/>
      <c r="E1289" s="107"/>
      <c r="F1289" s="111"/>
      <c r="G1289" s="109"/>
      <c r="H1289" s="118">
        <f t="shared" si="138"/>
        <v>0</v>
      </c>
      <c r="I1289" s="119"/>
      <c r="J1289" s="113">
        <f t="shared" si="139"/>
        <v>0</v>
      </c>
      <c r="K1289" s="120"/>
      <c r="L1289" s="113">
        <f t="shared" si="140"/>
        <v>0</v>
      </c>
      <c r="M1289" s="121">
        <f t="shared" si="141"/>
        <v>0</v>
      </c>
      <c r="N1289" s="152">
        <f t="shared" si="142"/>
        <v>0</v>
      </c>
      <c r="O1289" s="153">
        <f t="shared" si="143"/>
        <v>0</v>
      </c>
    </row>
    <row r="1290" spans="1:15" s="132" customFormat="1" ht="39.950000000000003" customHeight="1">
      <c r="A1290" s="102"/>
      <c r="B1290" s="105"/>
      <c r="C1290" s="105"/>
      <c r="D1290" s="105"/>
      <c r="E1290" s="107"/>
      <c r="F1290" s="111"/>
      <c r="G1290" s="109"/>
      <c r="H1290" s="118">
        <f t="shared" si="138"/>
        <v>0</v>
      </c>
      <c r="I1290" s="119"/>
      <c r="J1290" s="113">
        <f t="shared" si="139"/>
        <v>0</v>
      </c>
      <c r="K1290" s="120"/>
      <c r="L1290" s="113">
        <f t="shared" si="140"/>
        <v>0</v>
      </c>
      <c r="M1290" s="121">
        <f t="shared" si="141"/>
        <v>0</v>
      </c>
      <c r="N1290" s="152">
        <f t="shared" si="142"/>
        <v>0</v>
      </c>
      <c r="O1290" s="153">
        <f t="shared" si="143"/>
        <v>0</v>
      </c>
    </row>
    <row r="1291" spans="1:15" s="132" customFormat="1" ht="39.950000000000003" customHeight="1">
      <c r="A1291" s="102"/>
      <c r="B1291" s="105"/>
      <c r="C1291" s="105"/>
      <c r="D1291" s="105"/>
      <c r="E1291" s="107"/>
      <c r="F1291" s="111"/>
      <c r="G1291" s="109"/>
      <c r="H1291" s="118">
        <f t="shared" si="138"/>
        <v>0</v>
      </c>
      <c r="I1291" s="119"/>
      <c r="J1291" s="113">
        <f t="shared" si="139"/>
        <v>0</v>
      </c>
      <c r="K1291" s="120"/>
      <c r="L1291" s="113">
        <f t="shared" si="140"/>
        <v>0</v>
      </c>
      <c r="M1291" s="121">
        <f t="shared" si="141"/>
        <v>0</v>
      </c>
      <c r="N1291" s="152">
        <f t="shared" si="142"/>
        <v>0</v>
      </c>
      <c r="O1291" s="153">
        <f t="shared" si="143"/>
        <v>0</v>
      </c>
    </row>
    <row r="1292" spans="1:15" s="132" customFormat="1" ht="39.950000000000003" customHeight="1">
      <c r="A1292" s="102"/>
      <c r="B1292" s="105"/>
      <c r="C1292" s="105"/>
      <c r="D1292" s="105"/>
      <c r="E1292" s="107"/>
      <c r="F1292" s="111"/>
      <c r="G1292" s="109"/>
      <c r="H1292" s="118">
        <f t="shared" si="138"/>
        <v>0</v>
      </c>
      <c r="I1292" s="119"/>
      <c r="J1292" s="113">
        <f t="shared" si="139"/>
        <v>0</v>
      </c>
      <c r="K1292" s="120"/>
      <c r="L1292" s="113">
        <f t="shared" si="140"/>
        <v>0</v>
      </c>
      <c r="M1292" s="121">
        <f t="shared" si="141"/>
        <v>0</v>
      </c>
      <c r="N1292" s="152">
        <f t="shared" si="142"/>
        <v>0</v>
      </c>
      <c r="O1292" s="153">
        <f t="shared" si="143"/>
        <v>0</v>
      </c>
    </row>
    <row r="1293" spans="1:15" s="132" customFormat="1" ht="39.950000000000003" customHeight="1">
      <c r="A1293" s="102"/>
      <c r="B1293" s="105"/>
      <c r="C1293" s="105"/>
      <c r="D1293" s="105"/>
      <c r="E1293" s="107"/>
      <c r="F1293" s="111"/>
      <c r="G1293" s="109"/>
      <c r="H1293" s="118">
        <f t="shared" si="138"/>
        <v>0</v>
      </c>
      <c r="I1293" s="119"/>
      <c r="J1293" s="113">
        <f t="shared" si="139"/>
        <v>0</v>
      </c>
      <c r="K1293" s="120"/>
      <c r="L1293" s="113">
        <f t="shared" si="140"/>
        <v>0</v>
      </c>
      <c r="M1293" s="121">
        <f t="shared" si="141"/>
        <v>0</v>
      </c>
      <c r="N1293" s="152">
        <f t="shared" si="142"/>
        <v>0</v>
      </c>
      <c r="O1293" s="153">
        <f t="shared" si="143"/>
        <v>0</v>
      </c>
    </row>
    <row r="1294" spans="1:15" s="132" customFormat="1" ht="39.950000000000003" customHeight="1">
      <c r="A1294" s="102"/>
      <c r="B1294" s="105"/>
      <c r="C1294" s="105"/>
      <c r="D1294" s="105"/>
      <c r="E1294" s="107"/>
      <c r="F1294" s="111"/>
      <c r="G1294" s="109"/>
      <c r="H1294" s="118">
        <f t="shared" si="138"/>
        <v>0</v>
      </c>
      <c r="I1294" s="119"/>
      <c r="J1294" s="113">
        <f t="shared" si="139"/>
        <v>0</v>
      </c>
      <c r="K1294" s="120"/>
      <c r="L1294" s="113">
        <f t="shared" si="140"/>
        <v>0</v>
      </c>
      <c r="M1294" s="121">
        <f t="shared" si="141"/>
        <v>0</v>
      </c>
      <c r="N1294" s="152">
        <f t="shared" si="142"/>
        <v>0</v>
      </c>
      <c r="O1294" s="153">
        <f t="shared" si="143"/>
        <v>0</v>
      </c>
    </row>
    <row r="1295" spans="1:15" s="132" customFormat="1" ht="39.950000000000003" customHeight="1">
      <c r="A1295" s="102"/>
      <c r="B1295" s="105"/>
      <c r="C1295" s="105"/>
      <c r="D1295" s="105"/>
      <c r="E1295" s="107"/>
      <c r="F1295" s="111"/>
      <c r="G1295" s="109"/>
      <c r="H1295" s="118">
        <f t="shared" si="138"/>
        <v>0</v>
      </c>
      <c r="I1295" s="119"/>
      <c r="J1295" s="113">
        <f t="shared" si="139"/>
        <v>0</v>
      </c>
      <c r="K1295" s="120"/>
      <c r="L1295" s="113">
        <f t="shared" si="140"/>
        <v>0</v>
      </c>
      <c r="M1295" s="121">
        <f t="shared" si="141"/>
        <v>0</v>
      </c>
      <c r="N1295" s="152">
        <f t="shared" si="142"/>
        <v>0</v>
      </c>
      <c r="O1295" s="153">
        <f t="shared" si="143"/>
        <v>0</v>
      </c>
    </row>
    <row r="1296" spans="1:15" s="132" customFormat="1" ht="39.950000000000003" customHeight="1">
      <c r="A1296" s="102"/>
      <c r="B1296" s="105"/>
      <c r="C1296" s="105"/>
      <c r="D1296" s="105"/>
      <c r="E1296" s="107"/>
      <c r="F1296" s="111"/>
      <c r="G1296" s="109"/>
      <c r="H1296" s="118">
        <f t="shared" si="138"/>
        <v>0</v>
      </c>
      <c r="I1296" s="119"/>
      <c r="J1296" s="113">
        <f t="shared" si="139"/>
        <v>0</v>
      </c>
      <c r="K1296" s="120"/>
      <c r="L1296" s="113">
        <f t="shared" si="140"/>
        <v>0</v>
      </c>
      <c r="M1296" s="121">
        <f t="shared" si="141"/>
        <v>0</v>
      </c>
      <c r="N1296" s="152">
        <f t="shared" si="142"/>
        <v>0</v>
      </c>
      <c r="O1296" s="153">
        <f t="shared" si="143"/>
        <v>0</v>
      </c>
    </row>
    <row r="1297" spans="1:15" s="132" customFormat="1" ht="39.950000000000003" customHeight="1">
      <c r="A1297" s="102"/>
      <c r="B1297" s="105"/>
      <c r="C1297" s="105"/>
      <c r="D1297" s="105"/>
      <c r="E1297" s="107"/>
      <c r="F1297" s="111"/>
      <c r="G1297" s="109"/>
      <c r="H1297" s="118">
        <f t="shared" si="138"/>
        <v>0</v>
      </c>
      <c r="I1297" s="119"/>
      <c r="J1297" s="113">
        <f t="shared" si="139"/>
        <v>0</v>
      </c>
      <c r="K1297" s="120"/>
      <c r="L1297" s="113">
        <f t="shared" si="140"/>
        <v>0</v>
      </c>
      <c r="M1297" s="121">
        <f t="shared" si="141"/>
        <v>0</v>
      </c>
      <c r="N1297" s="152">
        <f t="shared" si="142"/>
        <v>0</v>
      </c>
      <c r="O1297" s="153">
        <f t="shared" si="143"/>
        <v>0</v>
      </c>
    </row>
    <row r="1298" spans="1:15" s="132" customFormat="1" ht="39.950000000000003" customHeight="1">
      <c r="A1298" s="102"/>
      <c r="B1298" s="105"/>
      <c r="C1298" s="105"/>
      <c r="D1298" s="105"/>
      <c r="E1298" s="107"/>
      <c r="F1298" s="111"/>
      <c r="G1298" s="109"/>
      <c r="H1298" s="118">
        <f t="shared" si="138"/>
        <v>0</v>
      </c>
      <c r="I1298" s="119"/>
      <c r="J1298" s="113">
        <f t="shared" si="139"/>
        <v>0</v>
      </c>
      <c r="K1298" s="120"/>
      <c r="L1298" s="113">
        <f t="shared" si="140"/>
        <v>0</v>
      </c>
      <c r="M1298" s="121">
        <f t="shared" si="141"/>
        <v>0</v>
      </c>
      <c r="N1298" s="152">
        <f t="shared" si="142"/>
        <v>0</v>
      </c>
      <c r="O1298" s="153">
        <f t="shared" si="143"/>
        <v>0</v>
      </c>
    </row>
    <row r="1299" spans="1:15" s="132" customFormat="1" ht="39.950000000000003" customHeight="1">
      <c r="A1299" s="102"/>
      <c r="B1299" s="105"/>
      <c r="C1299" s="105"/>
      <c r="D1299" s="105"/>
      <c r="E1299" s="107"/>
      <c r="F1299" s="111"/>
      <c r="G1299" s="109"/>
      <c r="H1299" s="118">
        <f t="shared" si="138"/>
        <v>0</v>
      </c>
      <c r="I1299" s="119"/>
      <c r="J1299" s="113">
        <f t="shared" si="139"/>
        <v>0</v>
      </c>
      <c r="K1299" s="120"/>
      <c r="L1299" s="113">
        <f t="shared" si="140"/>
        <v>0</v>
      </c>
      <c r="M1299" s="121">
        <f t="shared" si="141"/>
        <v>0</v>
      </c>
      <c r="N1299" s="152">
        <f t="shared" si="142"/>
        <v>0</v>
      </c>
      <c r="O1299" s="153">
        <f t="shared" si="143"/>
        <v>0</v>
      </c>
    </row>
    <row r="1300" spans="1:15" s="132" customFormat="1" ht="39.950000000000003" customHeight="1">
      <c r="A1300" s="102"/>
      <c r="B1300" s="105"/>
      <c r="C1300" s="105"/>
      <c r="D1300" s="105"/>
      <c r="E1300" s="107"/>
      <c r="F1300" s="111"/>
      <c r="G1300" s="109"/>
      <c r="H1300" s="118">
        <f t="shared" si="138"/>
        <v>0</v>
      </c>
      <c r="I1300" s="119"/>
      <c r="J1300" s="113">
        <f t="shared" si="139"/>
        <v>0</v>
      </c>
      <c r="K1300" s="120"/>
      <c r="L1300" s="113">
        <f t="shared" si="140"/>
        <v>0</v>
      </c>
      <c r="M1300" s="121">
        <f t="shared" si="141"/>
        <v>0</v>
      </c>
      <c r="N1300" s="152">
        <f t="shared" si="142"/>
        <v>0</v>
      </c>
      <c r="O1300" s="153">
        <f t="shared" si="143"/>
        <v>0</v>
      </c>
    </row>
    <row r="1301" spans="1:15" s="132" customFormat="1" ht="39.75" customHeight="1">
      <c r="A1301" s="102"/>
      <c r="B1301" s="105"/>
      <c r="C1301" s="105"/>
      <c r="D1301" s="105"/>
      <c r="E1301" s="107"/>
      <c r="F1301" s="111"/>
      <c r="G1301" s="109"/>
      <c r="H1301" s="118">
        <f t="shared" si="138"/>
        <v>0</v>
      </c>
      <c r="I1301" s="119"/>
      <c r="J1301" s="113">
        <f t="shared" si="139"/>
        <v>0</v>
      </c>
      <c r="K1301" s="120"/>
      <c r="L1301" s="113">
        <f t="shared" si="140"/>
        <v>0</v>
      </c>
      <c r="M1301" s="121">
        <f t="shared" si="141"/>
        <v>0</v>
      </c>
      <c r="N1301" s="152">
        <f t="shared" si="142"/>
        <v>0</v>
      </c>
      <c r="O1301" s="153">
        <f t="shared" si="143"/>
        <v>0</v>
      </c>
    </row>
    <row r="1302" spans="1:15" s="132" customFormat="1" ht="39.950000000000003" customHeight="1">
      <c r="A1302" s="102"/>
      <c r="B1302" s="105"/>
      <c r="C1302" s="105"/>
      <c r="D1302" s="105"/>
      <c r="E1302" s="107"/>
      <c r="F1302" s="111"/>
      <c r="G1302" s="109"/>
      <c r="H1302" s="118">
        <f t="shared" si="138"/>
        <v>0</v>
      </c>
      <c r="I1302" s="119"/>
      <c r="J1302" s="113">
        <f t="shared" si="139"/>
        <v>0</v>
      </c>
      <c r="K1302" s="120"/>
      <c r="L1302" s="113">
        <f t="shared" si="140"/>
        <v>0</v>
      </c>
      <c r="M1302" s="121">
        <f t="shared" si="141"/>
        <v>0</v>
      </c>
      <c r="N1302" s="152">
        <f t="shared" si="142"/>
        <v>0</v>
      </c>
      <c r="O1302" s="153">
        <f t="shared" si="143"/>
        <v>0</v>
      </c>
    </row>
  </sheetData>
  <sheetProtection algorithmName="SHA-512" hashValue="ljTmgFnBZr0LvVrp7GzS6fldar79Z4+7lgNWvpiA0tgtnTgYK9mHI9c4vqdw+qmCb2Ik0MsQlucBgh7C1SPTyg==" saltValue="ilwKwPMfl2hIT15Vkp8uJQ==" spinCount="100000" sheet="1" formatCells="0" formatRows="0" insertRows="0" deleteRows="0" sort="0"/>
  <mergeCells count="27">
    <mergeCell ref="I1:J1"/>
    <mergeCell ref="A2:B2"/>
    <mergeCell ref="C2:D2"/>
    <mergeCell ref="E2:F2"/>
    <mergeCell ref="G2:H2"/>
    <mergeCell ref="I2:J2"/>
    <mergeCell ref="K2:M2"/>
    <mergeCell ref="N2:O2"/>
    <mergeCell ref="A3:B3"/>
    <mergeCell ref="C3:D3"/>
    <mergeCell ref="E3:F3"/>
    <mergeCell ref="G3:H3"/>
    <mergeCell ref="I3:J3"/>
    <mergeCell ref="K3:M3"/>
    <mergeCell ref="N3:O3"/>
    <mergeCell ref="M4:N4"/>
    <mergeCell ref="O4:O5"/>
    <mergeCell ref="A4:A5"/>
    <mergeCell ref="B4:B5"/>
    <mergeCell ref="C4:C5"/>
    <mergeCell ref="D4:D5"/>
    <mergeCell ref="E4:E5"/>
    <mergeCell ref="F4:F5"/>
    <mergeCell ref="G4:G5"/>
    <mergeCell ref="H4:H5"/>
    <mergeCell ref="I4:J4"/>
    <mergeCell ref="K4:L4"/>
  </mergeCells>
  <phoneticPr fontId="3"/>
  <dataValidations count="4">
    <dataValidation type="date" errorStyle="warning" imeMode="halfAlpha" operator="greaterThanOrEqual" allowBlank="1" showInputMessage="1" showErrorMessage="1" errorTitle="正確に請求年月日（西暦）を入力して下さい" error="注文書に表示の半角入力して下さい" sqref="N3:O3" xr:uid="{9A109D9B-5FFC-4C24-8E0B-18316185E641}">
      <formula1>TODAY()</formula1>
    </dataValidation>
    <dataValidation type="custom" imeMode="halfAlpha" allowBlank="1" showInputMessage="1" showErrorMessage="1" errorTitle="正確に取引先コードを入力して下さい" error="取引先コードは10桁を半角入力して下さい" sqref="K2:M2" xr:uid="{E5EDE052-226C-42FA-8564-87CEF2C69EA9}">
      <formula1>LEN(K2)=LENB(K2)*(LEN(K2)=10)</formula1>
    </dataValidation>
    <dataValidation type="custom" imeMode="halfAlpha" allowBlank="1" showInputMessage="1" showErrorMessage="1" errorTitle="正確に注文番号を入力して下さい" error="注文書に表示の半角入力して下さい" sqref="G2:H2" xr:uid="{38AEDB45-5754-416B-B83E-0BB66FB43B21}">
      <formula1>(LEN(G2)=LENB(G2))*(LEN(G2)&gt;=5)*(LEN(G2)&lt;&gt;6)*(LEN(G2)&lt;&gt;7)*(LEN(G2)&lt;&gt;8)*(LEN(G2)&lt;&gt;9)*(LEN(G2)&lt;=10)</formula1>
    </dataValidation>
    <dataValidation type="custom" imeMode="halfAlpha" allowBlank="1" showInputMessage="1" showErrorMessage="1" errorTitle="正確に工事コードを入力して下さい" error="注文書に表示の「-」（ハイフン）含め12桁を半角入力してください" sqref="C2:D2" xr:uid="{729CE5F5-850D-4717-A15F-4086ED862B9A}">
      <formula1>LEN(C2)=LENB(C2)*(LEN(C2)=12)</formula1>
    </dataValidation>
  </dataValidations>
  <printOptions horizontalCentered="1" verticalCentered="1"/>
  <pageMargins left="0.19685039370078741" right="0.19685039370078741" top="0.39370078740157483" bottom="0.59055118110236227" header="0.51181102362204722" footer="0.19685039370078741"/>
  <pageSetup paperSize="9" scale="46" fitToHeight="0" orientation="landscape" blackAndWhite="1" r:id="rId1"/>
  <headerFooter alignWithMargins="0">
    <oddFooter>&amp;L&amp;16出来高査定調書（取極・切捨）　2025.06.02改定
&amp;C&amp;16京王建設株式会社&amp;R&amp;16&amp;P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K628"/>
  <sheetViews>
    <sheetView zoomScale="85" zoomScaleNormal="85" workbookViewId="0"/>
  </sheetViews>
  <sheetFormatPr defaultColWidth="10.375" defaultRowHeight="13.5"/>
  <cols>
    <col min="1" max="1" width="19" style="74" customWidth="1"/>
    <col min="2" max="2" width="27.25" style="74" customWidth="1"/>
    <col min="3" max="3" width="21.5" style="75" customWidth="1"/>
    <col min="4" max="4" width="21.5" style="74" customWidth="1"/>
    <col min="5" max="5" width="10.375" style="74" customWidth="1"/>
    <col min="6" max="6" width="24.5" style="74" bestFit="1" customWidth="1"/>
    <col min="7" max="7" width="10.75" style="74" bestFit="1" customWidth="1"/>
    <col min="8" max="16384" width="10.375" style="74"/>
  </cols>
  <sheetData>
    <row r="1" spans="1:11" ht="42.75" customHeight="1">
      <c r="A1" s="84" t="s">
        <v>7</v>
      </c>
      <c r="B1" s="84" t="s">
        <v>8</v>
      </c>
      <c r="C1" s="84" t="s">
        <v>9</v>
      </c>
      <c r="D1" s="84" t="s">
        <v>10</v>
      </c>
      <c r="F1" s="85" t="s">
        <v>11</v>
      </c>
      <c r="G1" s="86" t="s">
        <v>12</v>
      </c>
      <c r="H1" s="85" t="s">
        <v>13</v>
      </c>
      <c r="I1" s="86" t="s">
        <v>14</v>
      </c>
      <c r="J1" s="85" t="s">
        <v>3082</v>
      </c>
      <c r="K1" s="87">
        <v>45349</v>
      </c>
    </row>
    <row r="2" spans="1:11">
      <c r="A2" s="74" t="s">
        <v>0</v>
      </c>
      <c r="B2" s="74" t="s">
        <v>15</v>
      </c>
      <c r="C2" s="75" t="s">
        <v>16</v>
      </c>
      <c r="D2" s="74" t="s">
        <v>366</v>
      </c>
    </row>
    <row r="3" spans="1:11">
      <c r="A3" s="74" t="s">
        <v>17</v>
      </c>
      <c r="B3" s="74" t="s">
        <v>18</v>
      </c>
      <c r="C3" s="75" t="s">
        <v>16</v>
      </c>
      <c r="D3" s="74" t="s">
        <v>366</v>
      </c>
    </row>
    <row r="4" spans="1:11">
      <c r="A4" s="74" t="s">
        <v>19</v>
      </c>
      <c r="B4" s="74" t="s">
        <v>20</v>
      </c>
      <c r="C4" s="75" t="s">
        <v>16</v>
      </c>
      <c r="D4" s="74" t="s">
        <v>366</v>
      </c>
    </row>
    <row r="5" spans="1:11">
      <c r="A5" s="74" t="s">
        <v>21</v>
      </c>
      <c r="B5" s="74" t="s">
        <v>22</v>
      </c>
      <c r="C5" s="75" t="s">
        <v>16</v>
      </c>
      <c r="D5" s="74" t="s">
        <v>366</v>
      </c>
    </row>
    <row r="6" spans="1:11">
      <c r="A6" s="74" t="s">
        <v>23</v>
      </c>
      <c r="B6" s="74" t="s">
        <v>24</v>
      </c>
      <c r="C6" s="75" t="s">
        <v>16</v>
      </c>
      <c r="D6" s="74" t="s">
        <v>366</v>
      </c>
    </row>
    <row r="7" spans="1:11">
      <c r="A7" s="74" t="s">
        <v>25</v>
      </c>
      <c r="B7" s="74" t="s">
        <v>26</v>
      </c>
      <c r="C7" s="75" t="s">
        <v>27</v>
      </c>
      <c r="D7" s="74" t="s">
        <v>1155</v>
      </c>
    </row>
    <row r="8" spans="1:11">
      <c r="A8" s="74" t="s">
        <v>28</v>
      </c>
      <c r="B8" s="74" t="s">
        <v>29</v>
      </c>
      <c r="C8" s="75" t="s">
        <v>27</v>
      </c>
      <c r="D8" s="74" t="s">
        <v>1155</v>
      </c>
    </row>
    <row r="9" spans="1:11">
      <c r="A9" s="74" t="s">
        <v>30</v>
      </c>
      <c r="B9" s="74" t="s">
        <v>31</v>
      </c>
      <c r="C9" s="75" t="s">
        <v>32</v>
      </c>
      <c r="D9" s="74" t="s">
        <v>368</v>
      </c>
    </row>
    <row r="10" spans="1:11">
      <c r="A10" s="74" t="s">
        <v>33</v>
      </c>
      <c r="B10" s="74" t="s">
        <v>34</v>
      </c>
      <c r="C10" s="75" t="s">
        <v>32</v>
      </c>
      <c r="D10" s="74" t="s">
        <v>368</v>
      </c>
    </row>
    <row r="11" spans="1:11">
      <c r="A11" s="74" t="s">
        <v>35</v>
      </c>
      <c r="B11" s="74" t="s">
        <v>36</v>
      </c>
      <c r="C11" s="75" t="s">
        <v>37</v>
      </c>
      <c r="D11" s="74" t="s">
        <v>386</v>
      </c>
    </row>
    <row r="12" spans="1:11">
      <c r="A12" s="74" t="s">
        <v>38</v>
      </c>
      <c r="B12" s="74" t="s">
        <v>39</v>
      </c>
      <c r="C12" s="75" t="s">
        <v>37</v>
      </c>
      <c r="D12" s="74" t="s">
        <v>386</v>
      </c>
    </row>
    <row r="13" spans="1:11">
      <c r="A13" s="74" t="s">
        <v>40</v>
      </c>
      <c r="B13" s="74" t="s">
        <v>41</v>
      </c>
      <c r="C13" s="75" t="s">
        <v>16</v>
      </c>
      <c r="D13" s="74" t="s">
        <v>366</v>
      </c>
    </row>
    <row r="14" spans="1:11">
      <c r="A14" s="74" t="s">
        <v>42</v>
      </c>
      <c r="B14" s="74" t="s">
        <v>43</v>
      </c>
      <c r="C14" s="75" t="s">
        <v>16</v>
      </c>
      <c r="D14" s="74" t="s">
        <v>366</v>
      </c>
    </row>
    <row r="15" spans="1:11">
      <c r="A15" s="74" t="s">
        <v>44</v>
      </c>
      <c r="B15" s="74" t="s">
        <v>45</v>
      </c>
      <c r="C15" s="75" t="s">
        <v>16</v>
      </c>
      <c r="D15" s="74" t="s">
        <v>366</v>
      </c>
    </row>
    <row r="16" spans="1:11">
      <c r="A16" s="74" t="s">
        <v>46</v>
      </c>
      <c r="B16" s="74" t="s">
        <v>47</v>
      </c>
      <c r="C16" s="75" t="s">
        <v>16</v>
      </c>
      <c r="D16" s="74" t="s">
        <v>366</v>
      </c>
    </row>
    <row r="20" spans="1:4">
      <c r="A20" s="74" t="s">
        <v>48</v>
      </c>
      <c r="B20" s="74" t="s">
        <v>49</v>
      </c>
      <c r="C20" s="75" t="s">
        <v>50</v>
      </c>
      <c r="D20" s="74" t="s">
        <v>370</v>
      </c>
    </row>
    <row r="21" spans="1:4">
      <c r="A21" s="74" t="s">
        <v>51</v>
      </c>
      <c r="B21" s="74" t="s">
        <v>52</v>
      </c>
      <c r="C21" s="75" t="s">
        <v>50</v>
      </c>
      <c r="D21" s="74" t="s">
        <v>370</v>
      </c>
    </row>
    <row r="22" spans="1:4">
      <c r="A22" s="74" t="s">
        <v>53</v>
      </c>
      <c r="B22" s="74" t="s">
        <v>54</v>
      </c>
      <c r="C22" s="75" t="s">
        <v>16</v>
      </c>
      <c r="D22" s="74" t="s">
        <v>366</v>
      </c>
    </row>
    <row r="23" spans="1:4">
      <c r="A23" s="74" t="s">
        <v>55</v>
      </c>
      <c r="B23" s="74" t="s">
        <v>56</v>
      </c>
      <c r="C23" s="75" t="s">
        <v>50</v>
      </c>
      <c r="D23" s="74" t="s">
        <v>370</v>
      </c>
    </row>
    <row r="24" spans="1:4">
      <c r="A24" s="74" t="s">
        <v>57</v>
      </c>
      <c r="B24" s="74" t="s">
        <v>58</v>
      </c>
      <c r="C24" s="75" t="s">
        <v>32</v>
      </c>
      <c r="D24" s="74" t="s">
        <v>368</v>
      </c>
    </row>
    <row r="25" spans="1:4">
      <c r="A25" s="74" t="s">
        <v>59</v>
      </c>
      <c r="B25" s="74" t="s">
        <v>60</v>
      </c>
      <c r="C25" s="75" t="s">
        <v>32</v>
      </c>
      <c r="D25" s="74" t="s">
        <v>368</v>
      </c>
    </row>
    <row r="26" spans="1:4">
      <c r="A26" s="74" t="s">
        <v>61</v>
      </c>
      <c r="B26" s="74" t="s">
        <v>62</v>
      </c>
      <c r="C26" s="75" t="s">
        <v>16</v>
      </c>
      <c r="D26" s="74" t="s">
        <v>366</v>
      </c>
    </row>
    <row r="27" spans="1:4">
      <c r="A27" s="74" t="s">
        <v>63</v>
      </c>
      <c r="B27" s="74" t="s">
        <v>64</v>
      </c>
      <c r="C27" s="75" t="s">
        <v>16</v>
      </c>
      <c r="D27" s="74" t="s">
        <v>366</v>
      </c>
    </row>
    <row r="28" spans="1:4">
      <c r="A28" s="74" t="s">
        <v>65</v>
      </c>
      <c r="B28" s="74" t="s">
        <v>66</v>
      </c>
      <c r="C28" s="75" t="s">
        <v>16</v>
      </c>
      <c r="D28" s="74" t="s">
        <v>366</v>
      </c>
    </row>
    <row r="29" spans="1:4">
      <c r="A29" s="74" t="s">
        <v>67</v>
      </c>
      <c r="B29" s="74" t="s">
        <v>68</v>
      </c>
      <c r="C29" s="75" t="s">
        <v>16</v>
      </c>
      <c r="D29" s="74" t="s">
        <v>366</v>
      </c>
    </row>
    <row r="30" spans="1:4">
      <c r="A30" s="74" t="s">
        <v>69</v>
      </c>
      <c r="B30" s="74" t="s">
        <v>70</v>
      </c>
      <c r="C30" s="75" t="s">
        <v>16</v>
      </c>
      <c r="D30" s="74" t="s">
        <v>366</v>
      </c>
    </row>
    <row r="31" spans="1:4">
      <c r="A31" s="74" t="s">
        <v>71</v>
      </c>
      <c r="B31" s="74" t="s">
        <v>72</v>
      </c>
      <c r="C31" s="75" t="s">
        <v>16</v>
      </c>
      <c r="D31" s="74" t="s">
        <v>366</v>
      </c>
    </row>
    <row r="32" spans="1:4">
      <c r="A32" s="74" t="s">
        <v>73</v>
      </c>
      <c r="B32" s="74" t="s">
        <v>74</v>
      </c>
      <c r="C32" s="75" t="s">
        <v>32</v>
      </c>
      <c r="D32" s="74" t="s">
        <v>368</v>
      </c>
    </row>
    <row r="33" spans="1:4">
      <c r="A33" s="74" t="s">
        <v>75</v>
      </c>
      <c r="B33" s="74" t="s">
        <v>76</v>
      </c>
      <c r="C33" s="75" t="s">
        <v>32</v>
      </c>
      <c r="D33" s="74" t="s">
        <v>368</v>
      </c>
    </row>
    <row r="34" spans="1:4">
      <c r="A34" s="74" t="s">
        <v>77</v>
      </c>
      <c r="B34" s="74" t="s">
        <v>78</v>
      </c>
      <c r="C34" s="75" t="s">
        <v>16</v>
      </c>
      <c r="D34" s="74" t="s">
        <v>366</v>
      </c>
    </row>
    <row r="35" spans="1:4">
      <c r="A35" s="74" t="s">
        <v>79</v>
      </c>
      <c r="B35" s="74" t="s">
        <v>80</v>
      </c>
      <c r="C35" s="75" t="s">
        <v>16</v>
      </c>
      <c r="D35" s="74" t="s">
        <v>366</v>
      </c>
    </row>
    <row r="36" spans="1:4">
      <c r="A36" s="74" t="s">
        <v>81</v>
      </c>
      <c r="B36" s="74" t="s">
        <v>82</v>
      </c>
      <c r="C36" s="75" t="s">
        <v>50</v>
      </c>
      <c r="D36" s="74" t="s">
        <v>370</v>
      </c>
    </row>
    <row r="37" spans="1:4">
      <c r="A37" s="74" t="s">
        <v>83</v>
      </c>
      <c r="B37" s="74" t="s">
        <v>84</v>
      </c>
      <c r="C37" s="75" t="s">
        <v>50</v>
      </c>
      <c r="D37" s="74" t="s">
        <v>370</v>
      </c>
    </row>
    <row r="38" spans="1:4">
      <c r="A38" s="74" t="s">
        <v>85</v>
      </c>
      <c r="B38" s="74" t="s">
        <v>86</v>
      </c>
      <c r="C38" s="75" t="s">
        <v>50</v>
      </c>
      <c r="D38" s="74" t="s">
        <v>370</v>
      </c>
    </row>
    <row r="39" spans="1:4">
      <c r="A39" s="74" t="s">
        <v>87</v>
      </c>
      <c r="B39" s="74" t="s">
        <v>88</v>
      </c>
      <c r="C39" s="75" t="s">
        <v>50</v>
      </c>
      <c r="D39" s="74" t="s">
        <v>370</v>
      </c>
    </row>
    <row r="40" spans="1:4">
      <c r="A40" s="74" t="s">
        <v>89</v>
      </c>
      <c r="B40" s="74" t="s">
        <v>90</v>
      </c>
      <c r="C40" s="75" t="s">
        <v>50</v>
      </c>
      <c r="D40" s="74" t="s">
        <v>370</v>
      </c>
    </row>
    <row r="41" spans="1:4">
      <c r="A41" s="74" t="s">
        <v>91</v>
      </c>
      <c r="B41" s="74" t="s">
        <v>92</v>
      </c>
      <c r="C41" s="75" t="s">
        <v>50</v>
      </c>
      <c r="D41" s="74" t="s">
        <v>370</v>
      </c>
    </row>
    <row r="42" spans="1:4">
      <c r="A42" s="74" t="s">
        <v>93</v>
      </c>
      <c r="B42" s="74" t="s">
        <v>94</v>
      </c>
      <c r="C42" s="75" t="s">
        <v>50</v>
      </c>
      <c r="D42" s="74" t="s">
        <v>370</v>
      </c>
    </row>
    <row r="43" spans="1:4">
      <c r="A43" s="74" t="s">
        <v>95</v>
      </c>
      <c r="B43" s="74" t="s">
        <v>96</v>
      </c>
      <c r="C43" s="75" t="s">
        <v>50</v>
      </c>
      <c r="D43" s="74" t="s">
        <v>370</v>
      </c>
    </row>
    <row r="44" spans="1:4">
      <c r="A44" s="74" t="s">
        <v>97</v>
      </c>
      <c r="B44" s="74" t="s">
        <v>98</v>
      </c>
      <c r="C44" s="75" t="s">
        <v>16</v>
      </c>
      <c r="D44" s="74" t="s">
        <v>366</v>
      </c>
    </row>
    <row r="45" spans="1:4">
      <c r="A45" s="74" t="s">
        <v>99</v>
      </c>
      <c r="B45" s="74" t="s">
        <v>100</v>
      </c>
      <c r="C45" s="75" t="s">
        <v>16</v>
      </c>
      <c r="D45" s="74" t="s">
        <v>366</v>
      </c>
    </row>
    <row r="46" spans="1:4">
      <c r="A46" s="74" t="s">
        <v>101</v>
      </c>
      <c r="B46" s="74" t="s">
        <v>102</v>
      </c>
      <c r="C46" s="75" t="s">
        <v>50</v>
      </c>
      <c r="D46" s="74" t="s">
        <v>370</v>
      </c>
    </row>
    <row r="47" spans="1:4">
      <c r="A47" s="74" t="s">
        <v>103</v>
      </c>
      <c r="B47" s="74" t="s">
        <v>104</v>
      </c>
      <c r="C47" s="75" t="s">
        <v>50</v>
      </c>
      <c r="D47" s="74" t="s">
        <v>370</v>
      </c>
    </row>
    <row r="48" spans="1:4">
      <c r="A48" s="74" t="s">
        <v>105</v>
      </c>
      <c r="B48" s="74" t="s">
        <v>106</v>
      </c>
      <c r="C48" s="75" t="s">
        <v>32</v>
      </c>
      <c r="D48" s="74" t="s">
        <v>368</v>
      </c>
    </row>
    <row r="49" spans="1:4">
      <c r="A49" s="74" t="s">
        <v>107</v>
      </c>
      <c r="B49" s="74" t="s">
        <v>108</v>
      </c>
      <c r="C49" s="75" t="s">
        <v>32</v>
      </c>
      <c r="D49" s="74" t="s">
        <v>368</v>
      </c>
    </row>
    <row r="50" spans="1:4">
      <c r="A50" s="74" t="s">
        <v>109</v>
      </c>
      <c r="B50" s="74" t="s">
        <v>110</v>
      </c>
      <c r="C50" s="75" t="s">
        <v>50</v>
      </c>
      <c r="D50" s="74" t="s">
        <v>370</v>
      </c>
    </row>
    <row r="51" spans="1:4">
      <c r="A51" s="74" t="s">
        <v>111</v>
      </c>
      <c r="B51" s="74" t="s">
        <v>112</v>
      </c>
      <c r="C51" s="75" t="s">
        <v>50</v>
      </c>
      <c r="D51" s="74" t="s">
        <v>370</v>
      </c>
    </row>
    <row r="52" spans="1:4">
      <c r="A52" s="74" t="s">
        <v>113</v>
      </c>
      <c r="B52" s="74" t="s">
        <v>114</v>
      </c>
      <c r="C52" s="75" t="s">
        <v>50</v>
      </c>
      <c r="D52" s="74" t="s">
        <v>370</v>
      </c>
    </row>
    <row r="53" spans="1:4">
      <c r="A53" s="74" t="s">
        <v>115</v>
      </c>
      <c r="B53" s="74" t="s">
        <v>116</v>
      </c>
      <c r="C53" s="75" t="s">
        <v>50</v>
      </c>
      <c r="D53" s="74" t="s">
        <v>370</v>
      </c>
    </row>
    <row r="54" spans="1:4">
      <c r="A54" s="74" t="s">
        <v>117</v>
      </c>
      <c r="B54" s="74" t="s">
        <v>118</v>
      </c>
      <c r="C54" s="75" t="s">
        <v>50</v>
      </c>
      <c r="D54" s="74" t="s">
        <v>370</v>
      </c>
    </row>
    <row r="55" spans="1:4">
      <c r="A55" s="74" t="s">
        <v>119</v>
      </c>
      <c r="B55" s="74" t="s">
        <v>120</v>
      </c>
      <c r="C55" s="75" t="s">
        <v>50</v>
      </c>
      <c r="D55" s="74" t="s">
        <v>370</v>
      </c>
    </row>
    <row r="56" spans="1:4">
      <c r="A56" s="74" t="s">
        <v>121</v>
      </c>
      <c r="B56" s="74" t="s">
        <v>122</v>
      </c>
      <c r="C56" s="75" t="s">
        <v>50</v>
      </c>
      <c r="D56" s="74" t="s">
        <v>370</v>
      </c>
    </row>
    <row r="57" spans="1:4">
      <c r="A57" s="74" t="s">
        <v>123</v>
      </c>
      <c r="B57" s="74" t="s">
        <v>124</v>
      </c>
      <c r="C57" s="75" t="s">
        <v>50</v>
      </c>
      <c r="D57" s="74" t="s">
        <v>370</v>
      </c>
    </row>
    <row r="58" spans="1:4">
      <c r="A58" s="74" t="s">
        <v>125</v>
      </c>
      <c r="B58" s="74" t="s">
        <v>126</v>
      </c>
      <c r="C58" s="75" t="s">
        <v>50</v>
      </c>
      <c r="D58" s="74" t="s">
        <v>370</v>
      </c>
    </row>
    <row r="59" spans="1:4">
      <c r="A59" s="74" t="s">
        <v>127</v>
      </c>
      <c r="B59" s="74" t="s">
        <v>128</v>
      </c>
      <c r="C59" s="75" t="s">
        <v>50</v>
      </c>
      <c r="D59" s="74" t="s">
        <v>370</v>
      </c>
    </row>
    <row r="60" spans="1:4">
      <c r="A60" s="74" t="s">
        <v>129</v>
      </c>
      <c r="B60" s="74" t="s">
        <v>130</v>
      </c>
      <c r="C60" s="75" t="s">
        <v>50</v>
      </c>
      <c r="D60" s="74" t="s">
        <v>370</v>
      </c>
    </row>
    <row r="61" spans="1:4">
      <c r="A61" s="74" t="s">
        <v>131</v>
      </c>
      <c r="B61" s="74" t="s">
        <v>132</v>
      </c>
      <c r="C61" s="75" t="s">
        <v>50</v>
      </c>
      <c r="D61" s="74" t="s">
        <v>370</v>
      </c>
    </row>
    <row r="62" spans="1:4">
      <c r="A62" s="74" t="s">
        <v>133</v>
      </c>
      <c r="B62" s="74" t="s">
        <v>134</v>
      </c>
      <c r="C62" s="75" t="s">
        <v>50</v>
      </c>
      <c r="D62" s="74" t="s">
        <v>370</v>
      </c>
    </row>
    <row r="63" spans="1:4">
      <c r="A63" s="74" t="s">
        <v>135</v>
      </c>
      <c r="B63" s="74" t="s">
        <v>136</v>
      </c>
      <c r="C63" s="75" t="s">
        <v>50</v>
      </c>
      <c r="D63" s="74" t="s">
        <v>370</v>
      </c>
    </row>
    <row r="64" spans="1:4">
      <c r="A64" s="74" t="s">
        <v>137</v>
      </c>
      <c r="B64" s="74" t="s">
        <v>138</v>
      </c>
      <c r="C64" s="75" t="s">
        <v>50</v>
      </c>
      <c r="D64" s="74" t="s">
        <v>370</v>
      </c>
    </row>
    <row r="65" spans="1:4">
      <c r="A65" s="74" t="s">
        <v>139</v>
      </c>
      <c r="B65" s="74" t="s">
        <v>140</v>
      </c>
      <c r="C65" s="75" t="s">
        <v>50</v>
      </c>
      <c r="D65" s="74" t="s">
        <v>370</v>
      </c>
    </row>
    <row r="66" spans="1:4">
      <c r="A66" s="74" t="s">
        <v>141</v>
      </c>
      <c r="B66" s="74" t="s">
        <v>142</v>
      </c>
      <c r="C66" s="75" t="s">
        <v>50</v>
      </c>
      <c r="D66" s="74" t="s">
        <v>370</v>
      </c>
    </row>
    <row r="67" spans="1:4">
      <c r="A67" s="74" t="s">
        <v>143</v>
      </c>
      <c r="B67" s="74" t="s">
        <v>144</v>
      </c>
      <c r="C67" s="75" t="s">
        <v>50</v>
      </c>
      <c r="D67" s="74" t="s">
        <v>370</v>
      </c>
    </row>
    <row r="68" spans="1:4">
      <c r="A68" s="74" t="s">
        <v>145</v>
      </c>
      <c r="B68" s="74" t="s">
        <v>146</v>
      </c>
      <c r="C68" s="75" t="s">
        <v>50</v>
      </c>
      <c r="D68" s="74" t="s">
        <v>370</v>
      </c>
    </row>
    <row r="69" spans="1:4">
      <c r="A69" s="74" t="s">
        <v>147</v>
      </c>
      <c r="B69" s="74" t="s">
        <v>148</v>
      </c>
      <c r="C69" s="75" t="s">
        <v>50</v>
      </c>
      <c r="D69" s="74" t="s">
        <v>370</v>
      </c>
    </row>
    <row r="70" spans="1:4">
      <c r="A70" s="74" t="s">
        <v>149</v>
      </c>
      <c r="B70" s="74" t="s">
        <v>150</v>
      </c>
      <c r="C70" s="75" t="s">
        <v>50</v>
      </c>
      <c r="D70" s="74" t="s">
        <v>370</v>
      </c>
    </row>
    <row r="71" spans="1:4">
      <c r="A71" s="74" t="s">
        <v>151</v>
      </c>
      <c r="B71" s="74" t="s">
        <v>152</v>
      </c>
      <c r="C71" s="75" t="s">
        <v>50</v>
      </c>
      <c r="D71" s="74" t="s">
        <v>370</v>
      </c>
    </row>
    <row r="72" spans="1:4">
      <c r="A72" s="74" t="s">
        <v>153</v>
      </c>
      <c r="B72" s="74" t="s">
        <v>154</v>
      </c>
      <c r="C72" s="75" t="s">
        <v>50</v>
      </c>
      <c r="D72" s="74" t="s">
        <v>370</v>
      </c>
    </row>
    <row r="73" spans="1:4">
      <c r="A73" s="74" t="s">
        <v>155</v>
      </c>
      <c r="B73" s="74" t="s">
        <v>156</v>
      </c>
      <c r="C73" s="75" t="s">
        <v>50</v>
      </c>
      <c r="D73" s="74" t="s">
        <v>370</v>
      </c>
    </row>
    <row r="74" spans="1:4">
      <c r="A74" s="74" t="s">
        <v>157</v>
      </c>
      <c r="B74" s="74" t="s">
        <v>158</v>
      </c>
      <c r="C74" s="75" t="s">
        <v>50</v>
      </c>
      <c r="D74" s="74" t="s">
        <v>370</v>
      </c>
    </row>
    <row r="75" spans="1:4">
      <c r="A75" s="74" t="s">
        <v>159</v>
      </c>
      <c r="B75" s="74" t="s">
        <v>160</v>
      </c>
      <c r="C75" s="75" t="s">
        <v>50</v>
      </c>
      <c r="D75" s="74" t="s">
        <v>370</v>
      </c>
    </row>
    <row r="76" spans="1:4">
      <c r="A76" s="74" t="s">
        <v>161</v>
      </c>
      <c r="B76" s="74" t="s">
        <v>162</v>
      </c>
      <c r="C76" s="75" t="s">
        <v>50</v>
      </c>
      <c r="D76" s="74" t="s">
        <v>370</v>
      </c>
    </row>
    <row r="77" spans="1:4">
      <c r="A77" s="74" t="s">
        <v>163</v>
      </c>
      <c r="B77" s="74" t="s">
        <v>164</v>
      </c>
      <c r="C77" s="75" t="s">
        <v>50</v>
      </c>
      <c r="D77" s="74" t="s">
        <v>370</v>
      </c>
    </row>
    <row r="78" spans="1:4">
      <c r="A78" s="74" t="s">
        <v>165</v>
      </c>
      <c r="B78" s="74" t="s">
        <v>166</v>
      </c>
      <c r="C78" s="75" t="s">
        <v>50</v>
      </c>
      <c r="D78" s="74" t="s">
        <v>370</v>
      </c>
    </row>
    <row r="79" spans="1:4">
      <c r="A79" s="74" t="s">
        <v>167</v>
      </c>
      <c r="B79" s="74" t="s">
        <v>168</v>
      </c>
      <c r="C79" s="75" t="s">
        <v>50</v>
      </c>
      <c r="D79" s="74" t="s">
        <v>370</v>
      </c>
    </row>
    <row r="80" spans="1:4">
      <c r="A80" s="74" t="s">
        <v>169</v>
      </c>
      <c r="B80" s="74" t="s">
        <v>170</v>
      </c>
      <c r="C80" s="75" t="s">
        <v>50</v>
      </c>
      <c r="D80" s="74" t="s">
        <v>370</v>
      </c>
    </row>
    <row r="81" spans="1:4">
      <c r="A81" s="74" t="s">
        <v>171</v>
      </c>
      <c r="B81" s="74" t="s">
        <v>172</v>
      </c>
      <c r="C81" s="75" t="s">
        <v>50</v>
      </c>
      <c r="D81" s="74" t="s">
        <v>370</v>
      </c>
    </row>
    <row r="82" spans="1:4">
      <c r="A82" s="74" t="s">
        <v>173</v>
      </c>
      <c r="B82" s="74" t="s">
        <v>174</v>
      </c>
      <c r="C82" s="75" t="s">
        <v>50</v>
      </c>
      <c r="D82" s="74" t="s">
        <v>370</v>
      </c>
    </row>
    <row r="83" spans="1:4">
      <c r="A83" s="74" t="s">
        <v>175</v>
      </c>
      <c r="B83" s="74" t="s">
        <v>176</v>
      </c>
      <c r="C83" s="75" t="s">
        <v>50</v>
      </c>
      <c r="D83" s="74" t="s">
        <v>370</v>
      </c>
    </row>
    <row r="84" spans="1:4">
      <c r="A84" s="74" t="s">
        <v>177</v>
      </c>
      <c r="B84" s="74" t="s">
        <v>178</v>
      </c>
      <c r="C84" s="75" t="s">
        <v>50</v>
      </c>
      <c r="D84" s="74" t="s">
        <v>370</v>
      </c>
    </row>
    <row r="85" spans="1:4">
      <c r="A85" s="74" t="s">
        <v>179</v>
      </c>
      <c r="B85" s="74" t="s">
        <v>180</v>
      </c>
      <c r="C85" s="75" t="s">
        <v>50</v>
      </c>
      <c r="D85" s="74" t="s">
        <v>370</v>
      </c>
    </row>
    <row r="86" spans="1:4">
      <c r="A86" s="74" t="s">
        <v>181</v>
      </c>
      <c r="B86" s="74" t="s">
        <v>52</v>
      </c>
      <c r="C86" s="75" t="s">
        <v>50</v>
      </c>
      <c r="D86" s="74" t="s">
        <v>370</v>
      </c>
    </row>
    <row r="87" spans="1:4">
      <c r="A87" s="74" t="s">
        <v>182</v>
      </c>
      <c r="B87" s="74" t="s">
        <v>183</v>
      </c>
      <c r="C87" s="75" t="s">
        <v>50</v>
      </c>
      <c r="D87" s="74" t="s">
        <v>370</v>
      </c>
    </row>
    <row r="88" spans="1:4">
      <c r="A88" s="74" t="s">
        <v>184</v>
      </c>
      <c r="B88" s="74" t="s">
        <v>185</v>
      </c>
      <c r="C88" s="75" t="s">
        <v>50</v>
      </c>
      <c r="D88" s="74" t="s">
        <v>370</v>
      </c>
    </row>
    <row r="89" spans="1:4">
      <c r="A89" s="74" t="s">
        <v>186</v>
      </c>
      <c r="B89" s="74" t="s">
        <v>187</v>
      </c>
      <c r="C89" s="75" t="s">
        <v>50</v>
      </c>
      <c r="D89" s="74" t="s">
        <v>370</v>
      </c>
    </row>
    <row r="90" spans="1:4">
      <c r="A90" s="74" t="s">
        <v>188</v>
      </c>
      <c r="B90" s="74" t="s">
        <v>189</v>
      </c>
      <c r="C90" s="75" t="s">
        <v>50</v>
      </c>
      <c r="D90" s="74" t="s">
        <v>370</v>
      </c>
    </row>
    <row r="91" spans="1:4">
      <c r="A91" s="74" t="s">
        <v>190</v>
      </c>
      <c r="B91" s="74" t="s">
        <v>191</v>
      </c>
      <c r="C91" s="75" t="s">
        <v>50</v>
      </c>
      <c r="D91" s="74" t="s">
        <v>370</v>
      </c>
    </row>
    <row r="92" spans="1:4">
      <c r="A92" s="74" t="s">
        <v>192</v>
      </c>
      <c r="B92" s="74" t="s">
        <v>193</v>
      </c>
      <c r="C92" s="75" t="s">
        <v>50</v>
      </c>
      <c r="D92" s="74" t="s">
        <v>370</v>
      </c>
    </row>
    <row r="93" spans="1:4">
      <c r="A93" s="74" t="s">
        <v>194</v>
      </c>
      <c r="B93" s="74" t="s">
        <v>195</v>
      </c>
      <c r="C93" s="75" t="s">
        <v>50</v>
      </c>
      <c r="D93" s="74" t="s">
        <v>370</v>
      </c>
    </row>
    <row r="94" spans="1:4">
      <c r="A94" s="74" t="s">
        <v>196</v>
      </c>
      <c r="B94" s="74" t="s">
        <v>197</v>
      </c>
      <c r="C94" s="75" t="s">
        <v>50</v>
      </c>
      <c r="D94" s="74" t="s">
        <v>370</v>
      </c>
    </row>
    <row r="95" spans="1:4">
      <c r="A95" s="74" t="s">
        <v>198</v>
      </c>
      <c r="B95" s="74" t="s">
        <v>54</v>
      </c>
      <c r="C95" s="75" t="s">
        <v>50</v>
      </c>
      <c r="D95" s="74" t="s">
        <v>370</v>
      </c>
    </row>
    <row r="96" spans="1:4">
      <c r="A96" s="74" t="s">
        <v>199</v>
      </c>
      <c r="C96" s="75" t="s">
        <v>50</v>
      </c>
      <c r="D96" s="74" t="s">
        <v>370</v>
      </c>
    </row>
    <row r="97" spans="1:4">
      <c r="A97" s="74" t="s">
        <v>200</v>
      </c>
      <c r="B97" s="74" t="s">
        <v>201</v>
      </c>
      <c r="C97" s="75" t="s">
        <v>32</v>
      </c>
      <c r="D97" s="74" t="s">
        <v>368</v>
      </c>
    </row>
    <row r="98" spans="1:4">
      <c r="A98" s="74" t="s">
        <v>202</v>
      </c>
      <c r="B98" s="74" t="s">
        <v>203</v>
      </c>
      <c r="C98" s="75" t="s">
        <v>32</v>
      </c>
      <c r="D98" s="74" t="s">
        <v>368</v>
      </c>
    </row>
    <row r="99" spans="1:4">
      <c r="A99" s="74" t="s">
        <v>204</v>
      </c>
      <c r="B99" s="74" t="s">
        <v>205</v>
      </c>
      <c r="C99" s="75" t="s">
        <v>32</v>
      </c>
      <c r="D99" s="74" t="s">
        <v>368</v>
      </c>
    </row>
    <row r="100" spans="1:4">
      <c r="A100" s="74" t="s">
        <v>206</v>
      </c>
      <c r="B100" s="74" t="s">
        <v>207</v>
      </c>
      <c r="C100" s="75" t="s">
        <v>32</v>
      </c>
      <c r="D100" s="74" t="s">
        <v>368</v>
      </c>
    </row>
    <row r="101" spans="1:4">
      <c r="A101" s="74" t="s">
        <v>208</v>
      </c>
      <c r="B101" s="74" t="s">
        <v>209</v>
      </c>
      <c r="C101" s="75" t="s">
        <v>32</v>
      </c>
      <c r="D101" s="74" t="s">
        <v>368</v>
      </c>
    </row>
    <row r="102" spans="1:4">
      <c r="A102" s="74" t="s">
        <v>210</v>
      </c>
      <c r="B102" s="74" t="s">
        <v>211</v>
      </c>
      <c r="C102" s="75" t="s">
        <v>50</v>
      </c>
      <c r="D102" s="74" t="s">
        <v>370</v>
      </c>
    </row>
    <row r="103" spans="1:4">
      <c r="A103" s="74" t="s">
        <v>212</v>
      </c>
      <c r="B103" s="74" t="s">
        <v>213</v>
      </c>
      <c r="C103" s="75" t="s">
        <v>50</v>
      </c>
      <c r="D103" s="74" t="s">
        <v>370</v>
      </c>
    </row>
    <row r="104" spans="1:4">
      <c r="A104" s="74" t="s">
        <v>214</v>
      </c>
      <c r="B104" s="74" t="s">
        <v>215</v>
      </c>
      <c r="C104" s="75" t="s">
        <v>32</v>
      </c>
      <c r="D104" s="74" t="s">
        <v>368</v>
      </c>
    </row>
    <row r="105" spans="1:4">
      <c r="A105" s="74" t="s">
        <v>216</v>
      </c>
      <c r="B105" s="74" t="s">
        <v>217</v>
      </c>
      <c r="C105" s="75" t="s">
        <v>50</v>
      </c>
      <c r="D105" s="74" t="s">
        <v>370</v>
      </c>
    </row>
    <row r="106" spans="1:4">
      <c r="A106" s="74" t="s">
        <v>218</v>
      </c>
      <c r="B106" s="74" t="s">
        <v>219</v>
      </c>
      <c r="C106" s="75" t="s">
        <v>50</v>
      </c>
      <c r="D106" s="74" t="s">
        <v>370</v>
      </c>
    </row>
    <row r="107" spans="1:4">
      <c r="A107" s="74" t="s">
        <v>220</v>
      </c>
      <c r="B107" s="74" t="s">
        <v>221</v>
      </c>
      <c r="C107" s="75" t="s">
        <v>50</v>
      </c>
      <c r="D107" s="74" t="s">
        <v>370</v>
      </c>
    </row>
    <row r="108" spans="1:4">
      <c r="A108" s="74" t="s">
        <v>222</v>
      </c>
      <c r="B108" s="74" t="s">
        <v>223</v>
      </c>
      <c r="C108" s="75" t="s">
        <v>50</v>
      </c>
      <c r="D108" s="74" t="s">
        <v>370</v>
      </c>
    </row>
    <row r="109" spans="1:4">
      <c r="A109" s="74" t="s">
        <v>224</v>
      </c>
      <c r="B109" s="74" t="s">
        <v>225</v>
      </c>
      <c r="C109" s="75" t="s">
        <v>50</v>
      </c>
      <c r="D109" s="74" t="s">
        <v>370</v>
      </c>
    </row>
    <row r="110" spans="1:4">
      <c r="A110" s="74" t="s">
        <v>226</v>
      </c>
      <c r="B110" s="74" t="s">
        <v>227</v>
      </c>
      <c r="C110" s="75" t="s">
        <v>50</v>
      </c>
      <c r="D110" s="74" t="s">
        <v>370</v>
      </c>
    </row>
    <row r="111" spans="1:4">
      <c r="A111" s="74" t="s">
        <v>228</v>
      </c>
      <c r="B111" s="74" t="s">
        <v>229</v>
      </c>
      <c r="C111" s="75" t="s">
        <v>50</v>
      </c>
      <c r="D111" s="74" t="s">
        <v>370</v>
      </c>
    </row>
    <row r="112" spans="1:4">
      <c r="A112" s="74" t="s">
        <v>230</v>
      </c>
      <c r="B112" s="74" t="s">
        <v>106</v>
      </c>
      <c r="C112" s="75" t="s">
        <v>231</v>
      </c>
      <c r="D112" s="74" t="s">
        <v>231</v>
      </c>
    </row>
    <row r="113" spans="1:4">
      <c r="A113" s="74" t="s">
        <v>232</v>
      </c>
      <c r="B113" s="74" t="s">
        <v>233</v>
      </c>
      <c r="C113" s="75" t="s">
        <v>16</v>
      </c>
      <c r="D113" s="74" t="s">
        <v>366</v>
      </c>
    </row>
    <row r="114" spans="1:4">
      <c r="A114" s="74" t="s">
        <v>234</v>
      </c>
      <c r="B114" s="74" t="s">
        <v>235</v>
      </c>
      <c r="C114" s="75" t="s">
        <v>16</v>
      </c>
      <c r="D114" s="74" t="s">
        <v>366</v>
      </c>
    </row>
    <row r="115" spans="1:4">
      <c r="A115" s="74" t="s">
        <v>236</v>
      </c>
      <c r="B115" s="74" t="s">
        <v>237</v>
      </c>
      <c r="C115" s="75" t="s">
        <v>50</v>
      </c>
      <c r="D115" s="74" t="s">
        <v>370</v>
      </c>
    </row>
    <row r="116" spans="1:4">
      <c r="A116" s="74" t="s">
        <v>238</v>
      </c>
      <c r="B116" s="74" t="s">
        <v>239</v>
      </c>
      <c r="C116" s="75" t="s">
        <v>50</v>
      </c>
      <c r="D116" s="74" t="s">
        <v>370</v>
      </c>
    </row>
    <row r="117" spans="1:4">
      <c r="A117" s="74" t="s">
        <v>240</v>
      </c>
      <c r="B117" s="74" t="s">
        <v>241</v>
      </c>
      <c r="C117" s="75" t="s">
        <v>50</v>
      </c>
      <c r="D117" s="74" t="s">
        <v>370</v>
      </c>
    </row>
    <row r="118" spans="1:4">
      <c r="A118" s="74" t="s">
        <v>242</v>
      </c>
      <c r="B118" s="74" t="s">
        <v>243</v>
      </c>
      <c r="C118" s="75" t="s">
        <v>50</v>
      </c>
      <c r="D118" s="74" t="s">
        <v>370</v>
      </c>
    </row>
    <row r="119" spans="1:4">
      <c r="A119" s="74" t="s">
        <v>244</v>
      </c>
      <c r="B119" s="74" t="s">
        <v>245</v>
      </c>
      <c r="C119" s="75" t="s">
        <v>50</v>
      </c>
      <c r="D119" s="74" t="s">
        <v>370</v>
      </c>
    </row>
    <row r="120" spans="1:4">
      <c r="A120" s="74" t="s">
        <v>246</v>
      </c>
      <c r="B120" s="74" t="s">
        <v>247</v>
      </c>
      <c r="C120" s="75" t="s">
        <v>50</v>
      </c>
      <c r="D120" s="74" t="s">
        <v>370</v>
      </c>
    </row>
    <row r="121" spans="1:4">
      <c r="A121" s="74" t="s">
        <v>248</v>
      </c>
      <c r="B121" s="74" t="s">
        <v>249</v>
      </c>
      <c r="C121" s="75" t="s">
        <v>50</v>
      </c>
      <c r="D121" s="74" t="s">
        <v>370</v>
      </c>
    </row>
    <row r="122" spans="1:4">
      <c r="A122" s="74" t="s">
        <v>250</v>
      </c>
      <c r="B122" s="74" t="s">
        <v>251</v>
      </c>
      <c r="C122" s="75" t="s">
        <v>50</v>
      </c>
      <c r="D122" s="74" t="s">
        <v>370</v>
      </c>
    </row>
    <row r="123" spans="1:4">
      <c r="A123" s="74" t="s">
        <v>252</v>
      </c>
      <c r="B123" s="74" t="s">
        <v>253</v>
      </c>
      <c r="C123" s="75" t="s">
        <v>50</v>
      </c>
      <c r="D123" s="74" t="s">
        <v>370</v>
      </c>
    </row>
    <row r="124" spans="1:4">
      <c r="A124" s="74" t="s">
        <v>254</v>
      </c>
      <c r="B124" s="74" t="s">
        <v>255</v>
      </c>
      <c r="C124" s="75" t="s">
        <v>50</v>
      </c>
      <c r="D124" s="74" t="s">
        <v>370</v>
      </c>
    </row>
    <row r="125" spans="1:4">
      <c r="A125" s="74" t="s">
        <v>256</v>
      </c>
      <c r="B125" s="74" t="s">
        <v>257</v>
      </c>
      <c r="C125" s="75" t="s">
        <v>50</v>
      </c>
      <c r="D125" s="74" t="s">
        <v>370</v>
      </c>
    </row>
    <row r="126" spans="1:4">
      <c r="A126" s="74" t="s">
        <v>258</v>
      </c>
      <c r="B126" s="74" t="s">
        <v>217</v>
      </c>
      <c r="C126" s="75" t="s">
        <v>50</v>
      </c>
      <c r="D126" s="74" t="s">
        <v>370</v>
      </c>
    </row>
    <row r="127" spans="1:4">
      <c r="A127" s="74" t="s">
        <v>259</v>
      </c>
      <c r="B127" s="74" t="s">
        <v>215</v>
      </c>
      <c r="C127" s="75" t="s">
        <v>50</v>
      </c>
      <c r="D127" s="74" t="s">
        <v>370</v>
      </c>
    </row>
    <row r="128" spans="1:4">
      <c r="A128" s="74" t="s">
        <v>260</v>
      </c>
      <c r="B128" s="74" t="s">
        <v>261</v>
      </c>
      <c r="C128" s="75" t="s">
        <v>50</v>
      </c>
      <c r="D128" s="74" t="s">
        <v>370</v>
      </c>
    </row>
    <row r="129" spans="1:4">
      <c r="A129" s="74" t="s">
        <v>262</v>
      </c>
      <c r="B129" s="74" t="s">
        <v>263</v>
      </c>
      <c r="C129" s="75" t="s">
        <v>50</v>
      </c>
      <c r="D129" s="74" t="s">
        <v>370</v>
      </c>
    </row>
    <row r="130" spans="1:4">
      <c r="A130" s="74" t="s">
        <v>264</v>
      </c>
      <c r="B130" s="74" t="s">
        <v>265</v>
      </c>
      <c r="C130" s="75" t="s">
        <v>50</v>
      </c>
      <c r="D130" s="74" t="s">
        <v>370</v>
      </c>
    </row>
    <row r="131" spans="1:4">
      <c r="A131" s="74" t="s">
        <v>266</v>
      </c>
      <c r="B131" s="74" t="s">
        <v>267</v>
      </c>
      <c r="C131" s="75" t="s">
        <v>231</v>
      </c>
      <c r="D131" s="74" t="s">
        <v>231</v>
      </c>
    </row>
    <row r="132" spans="1:4">
      <c r="A132" s="74" t="s">
        <v>268</v>
      </c>
      <c r="B132" s="74" t="s">
        <v>18</v>
      </c>
      <c r="C132" s="75" t="s">
        <v>231</v>
      </c>
      <c r="D132" s="74" t="s">
        <v>231</v>
      </c>
    </row>
    <row r="133" spans="1:4">
      <c r="A133" s="74" t="s">
        <v>269</v>
      </c>
      <c r="B133" s="74" t="s">
        <v>270</v>
      </c>
      <c r="C133" s="75" t="s">
        <v>16</v>
      </c>
      <c r="D133" s="74" t="s">
        <v>366</v>
      </c>
    </row>
    <row r="134" spans="1:4">
      <c r="A134" s="74" t="s">
        <v>271</v>
      </c>
      <c r="B134" s="74" t="s">
        <v>272</v>
      </c>
      <c r="C134" s="75" t="s">
        <v>32</v>
      </c>
      <c r="D134" s="74" t="s">
        <v>368</v>
      </c>
    </row>
    <row r="135" spans="1:4">
      <c r="A135" s="74" t="s">
        <v>273</v>
      </c>
      <c r="B135" s="74" t="s">
        <v>274</v>
      </c>
      <c r="C135" s="75" t="s">
        <v>50</v>
      </c>
      <c r="D135" s="74" t="s">
        <v>370</v>
      </c>
    </row>
    <row r="136" spans="1:4">
      <c r="A136" s="74" t="s">
        <v>275</v>
      </c>
      <c r="B136" s="74" t="s">
        <v>276</v>
      </c>
      <c r="C136" s="75" t="s">
        <v>37</v>
      </c>
      <c r="D136" s="74" t="s">
        <v>386</v>
      </c>
    </row>
    <row r="137" spans="1:4">
      <c r="A137" s="74" t="s">
        <v>277</v>
      </c>
      <c r="B137" s="74" t="s">
        <v>278</v>
      </c>
      <c r="C137" s="75" t="s">
        <v>16</v>
      </c>
      <c r="D137" s="74" t="s">
        <v>366</v>
      </c>
    </row>
    <row r="138" spans="1:4">
      <c r="A138" s="74" t="s">
        <v>279</v>
      </c>
      <c r="B138" s="74" t="s">
        <v>280</v>
      </c>
      <c r="C138" s="75" t="s">
        <v>50</v>
      </c>
      <c r="D138" s="74" t="s">
        <v>370</v>
      </c>
    </row>
    <row r="139" spans="1:4">
      <c r="A139" s="74" t="s">
        <v>281</v>
      </c>
      <c r="B139" s="74" t="s">
        <v>22</v>
      </c>
      <c r="C139" s="75" t="s">
        <v>231</v>
      </c>
      <c r="D139" s="74" t="s">
        <v>231</v>
      </c>
    </row>
    <row r="140" spans="1:4">
      <c r="A140" s="74" t="s">
        <v>282</v>
      </c>
      <c r="B140" s="74" t="s">
        <v>283</v>
      </c>
      <c r="C140" s="75" t="s">
        <v>16</v>
      </c>
      <c r="D140" s="74" t="s">
        <v>366</v>
      </c>
    </row>
    <row r="141" spans="1:4">
      <c r="A141" s="74" t="s">
        <v>284</v>
      </c>
      <c r="B141" s="74" t="s">
        <v>285</v>
      </c>
      <c r="C141" s="75" t="s">
        <v>32</v>
      </c>
      <c r="D141" s="74" t="s">
        <v>368</v>
      </c>
    </row>
    <row r="142" spans="1:4">
      <c r="A142" s="74" t="s">
        <v>286</v>
      </c>
      <c r="B142" s="74" t="s">
        <v>287</v>
      </c>
      <c r="C142" s="75" t="s">
        <v>50</v>
      </c>
      <c r="D142" s="74" t="s">
        <v>370</v>
      </c>
    </row>
    <row r="143" spans="1:4">
      <c r="A143" s="74" t="s">
        <v>288</v>
      </c>
      <c r="B143" s="74" t="s">
        <v>289</v>
      </c>
      <c r="C143" s="75" t="s">
        <v>37</v>
      </c>
      <c r="D143" s="74" t="s">
        <v>386</v>
      </c>
    </row>
    <row r="144" spans="1:4">
      <c r="A144" s="74" t="s">
        <v>290</v>
      </c>
      <c r="B144" s="74" t="s">
        <v>291</v>
      </c>
      <c r="C144" s="75" t="s">
        <v>16</v>
      </c>
      <c r="D144" s="74" t="s">
        <v>366</v>
      </c>
    </row>
    <row r="145" spans="1:4">
      <c r="A145" s="74" t="s">
        <v>292</v>
      </c>
      <c r="B145" s="74" t="s">
        <v>293</v>
      </c>
      <c r="C145" s="75" t="s">
        <v>50</v>
      </c>
      <c r="D145" s="74" t="s">
        <v>370</v>
      </c>
    </row>
    <row r="146" spans="1:4">
      <c r="A146" s="74" t="s">
        <v>294</v>
      </c>
      <c r="B146" s="74" t="s">
        <v>295</v>
      </c>
      <c r="C146" s="75" t="s">
        <v>231</v>
      </c>
      <c r="D146" s="74" t="s">
        <v>231</v>
      </c>
    </row>
    <row r="147" spans="1:4">
      <c r="A147" s="74" t="s">
        <v>296</v>
      </c>
      <c r="B147" s="74" t="s">
        <v>297</v>
      </c>
      <c r="C147" s="75" t="s">
        <v>16</v>
      </c>
      <c r="D147" s="74" t="s">
        <v>366</v>
      </c>
    </row>
    <row r="148" spans="1:4">
      <c r="A148" s="74" t="s">
        <v>298</v>
      </c>
      <c r="B148" s="74" t="s">
        <v>299</v>
      </c>
      <c r="C148" s="75" t="s">
        <v>32</v>
      </c>
      <c r="D148" s="74" t="s">
        <v>368</v>
      </c>
    </row>
    <row r="149" spans="1:4">
      <c r="A149" s="74" t="s">
        <v>300</v>
      </c>
      <c r="B149" s="74" t="s">
        <v>301</v>
      </c>
      <c r="C149" s="75" t="s">
        <v>50</v>
      </c>
      <c r="D149" s="74" t="s">
        <v>370</v>
      </c>
    </row>
    <row r="150" spans="1:4">
      <c r="A150" s="74" t="s">
        <v>302</v>
      </c>
      <c r="B150" s="74" t="s">
        <v>303</v>
      </c>
      <c r="C150" s="75" t="s">
        <v>37</v>
      </c>
      <c r="D150" s="74" t="s">
        <v>386</v>
      </c>
    </row>
    <row r="151" spans="1:4">
      <c r="A151" s="74" t="s">
        <v>304</v>
      </c>
      <c r="B151" s="74" t="s">
        <v>305</v>
      </c>
      <c r="C151" s="75" t="s">
        <v>16</v>
      </c>
      <c r="D151" s="74" t="s">
        <v>366</v>
      </c>
    </row>
    <row r="152" spans="1:4">
      <c r="A152" s="74" t="s">
        <v>306</v>
      </c>
      <c r="B152" s="74" t="s">
        <v>307</v>
      </c>
      <c r="C152" s="75" t="s">
        <v>50</v>
      </c>
      <c r="D152" s="74" t="s">
        <v>370</v>
      </c>
    </row>
    <row r="153" spans="1:4">
      <c r="A153" s="74" t="s">
        <v>308</v>
      </c>
      <c r="B153" s="74" t="s">
        <v>36</v>
      </c>
      <c r="C153" s="75" t="s">
        <v>231</v>
      </c>
      <c r="D153" s="74" t="s">
        <v>231</v>
      </c>
    </row>
    <row r="154" spans="1:4">
      <c r="A154" s="74" t="s">
        <v>309</v>
      </c>
      <c r="B154" s="74" t="s">
        <v>310</v>
      </c>
      <c r="C154" s="75" t="s">
        <v>16</v>
      </c>
      <c r="D154" s="74" t="s">
        <v>366</v>
      </c>
    </row>
    <row r="155" spans="1:4">
      <c r="A155" s="74" t="s">
        <v>311</v>
      </c>
      <c r="B155" s="74" t="s">
        <v>312</v>
      </c>
      <c r="C155" s="75" t="s">
        <v>32</v>
      </c>
      <c r="D155" s="74" t="s">
        <v>368</v>
      </c>
    </row>
    <row r="156" spans="1:4">
      <c r="A156" s="74" t="s">
        <v>313</v>
      </c>
      <c r="B156" s="74" t="s">
        <v>314</v>
      </c>
      <c r="C156" s="75" t="s">
        <v>50</v>
      </c>
      <c r="D156" s="74" t="s">
        <v>370</v>
      </c>
    </row>
    <row r="157" spans="1:4">
      <c r="A157" s="74" t="s">
        <v>315</v>
      </c>
      <c r="B157" s="74" t="s">
        <v>316</v>
      </c>
      <c r="C157" s="75" t="s">
        <v>37</v>
      </c>
      <c r="D157" s="74" t="s">
        <v>386</v>
      </c>
    </row>
    <row r="158" spans="1:4">
      <c r="A158" s="74" t="s">
        <v>317</v>
      </c>
      <c r="B158" s="74" t="s">
        <v>318</v>
      </c>
      <c r="C158" s="75" t="s">
        <v>16</v>
      </c>
      <c r="D158" s="74" t="s">
        <v>366</v>
      </c>
    </row>
    <row r="159" spans="1:4">
      <c r="A159" s="74" t="s">
        <v>319</v>
      </c>
      <c r="B159" s="74" t="s">
        <v>320</v>
      </c>
      <c r="C159" s="75" t="s">
        <v>50</v>
      </c>
      <c r="D159" s="74" t="s">
        <v>370</v>
      </c>
    </row>
    <row r="160" spans="1:4">
      <c r="A160" s="74" t="s">
        <v>321</v>
      </c>
      <c r="B160" s="74" t="s">
        <v>31</v>
      </c>
      <c r="C160" s="75" t="s">
        <v>231</v>
      </c>
      <c r="D160" s="74" t="s">
        <v>231</v>
      </c>
    </row>
    <row r="161" spans="1:4">
      <c r="A161" s="74" t="s">
        <v>322</v>
      </c>
      <c r="B161" s="74" t="s">
        <v>323</v>
      </c>
      <c r="C161" s="75" t="s">
        <v>16</v>
      </c>
      <c r="D161" s="74" t="s">
        <v>366</v>
      </c>
    </row>
    <row r="162" spans="1:4">
      <c r="A162" s="74" t="s">
        <v>324</v>
      </c>
      <c r="B162" s="74" t="s">
        <v>325</v>
      </c>
      <c r="C162" s="75" t="s">
        <v>32</v>
      </c>
      <c r="D162" s="74" t="s">
        <v>368</v>
      </c>
    </row>
    <row r="163" spans="1:4">
      <c r="A163" s="74" t="s">
        <v>326</v>
      </c>
      <c r="B163" s="74" t="s">
        <v>327</v>
      </c>
      <c r="C163" s="75" t="s">
        <v>50</v>
      </c>
      <c r="D163" s="74" t="s">
        <v>370</v>
      </c>
    </row>
    <row r="164" spans="1:4">
      <c r="A164" s="74" t="s">
        <v>328</v>
      </c>
      <c r="B164" s="74" t="s">
        <v>329</v>
      </c>
      <c r="C164" s="75" t="s">
        <v>37</v>
      </c>
      <c r="D164" s="74" t="s">
        <v>386</v>
      </c>
    </row>
    <row r="165" spans="1:4">
      <c r="A165" s="74" t="s">
        <v>330</v>
      </c>
      <c r="B165" s="74" t="s">
        <v>331</v>
      </c>
      <c r="C165" s="75" t="s">
        <v>16</v>
      </c>
      <c r="D165" s="74" t="s">
        <v>366</v>
      </c>
    </row>
    <row r="166" spans="1:4">
      <c r="A166" s="74" t="s">
        <v>332</v>
      </c>
      <c r="B166" s="74" t="s">
        <v>333</v>
      </c>
      <c r="C166" s="75" t="s">
        <v>50</v>
      </c>
      <c r="D166" s="74" t="s">
        <v>370</v>
      </c>
    </row>
    <row r="167" spans="1:4">
      <c r="A167" s="74" t="s">
        <v>334</v>
      </c>
      <c r="B167" s="74" t="s">
        <v>335</v>
      </c>
      <c r="C167" s="75" t="s">
        <v>231</v>
      </c>
      <c r="D167" s="74" t="s">
        <v>231</v>
      </c>
    </row>
    <row r="168" spans="1:4">
      <c r="A168" s="74" t="s">
        <v>336</v>
      </c>
      <c r="B168" s="74" t="s">
        <v>337</v>
      </c>
      <c r="C168" s="75" t="s">
        <v>16</v>
      </c>
      <c r="D168" s="74" t="s">
        <v>366</v>
      </c>
    </row>
    <row r="169" spans="1:4">
      <c r="A169" s="74" t="s">
        <v>338</v>
      </c>
      <c r="B169" s="74" t="s">
        <v>339</v>
      </c>
      <c r="C169" s="75" t="s">
        <v>32</v>
      </c>
      <c r="D169" s="74" t="s">
        <v>368</v>
      </c>
    </row>
    <row r="170" spans="1:4">
      <c r="A170" s="74" t="s">
        <v>340</v>
      </c>
      <c r="B170" s="74" t="s">
        <v>341</v>
      </c>
      <c r="C170" s="75" t="s">
        <v>50</v>
      </c>
      <c r="D170" s="74" t="s">
        <v>370</v>
      </c>
    </row>
    <row r="171" spans="1:4">
      <c r="A171" s="74" t="s">
        <v>342</v>
      </c>
      <c r="B171" s="74" t="s">
        <v>343</v>
      </c>
      <c r="C171" s="75" t="s">
        <v>37</v>
      </c>
      <c r="D171" s="74" t="s">
        <v>386</v>
      </c>
    </row>
    <row r="172" spans="1:4">
      <c r="A172" s="74" t="s">
        <v>344</v>
      </c>
      <c r="B172" s="74" t="s">
        <v>345</v>
      </c>
      <c r="C172" s="75" t="s">
        <v>16</v>
      </c>
      <c r="D172" s="74" t="s">
        <v>366</v>
      </c>
    </row>
    <row r="173" spans="1:4">
      <c r="A173" s="74" t="s">
        <v>346</v>
      </c>
      <c r="B173" s="74" t="s">
        <v>347</v>
      </c>
      <c r="C173" s="75" t="s">
        <v>50</v>
      </c>
      <c r="D173" s="74" t="s">
        <v>370</v>
      </c>
    </row>
    <row r="174" spans="1:4">
      <c r="A174" s="74" t="s">
        <v>348</v>
      </c>
      <c r="B174" s="74" t="s">
        <v>349</v>
      </c>
      <c r="C174" s="75" t="s">
        <v>350</v>
      </c>
      <c r="D174" s="74" t="s">
        <v>1370</v>
      </c>
    </row>
    <row r="175" spans="1:4">
      <c r="A175" s="74" t="s">
        <v>351</v>
      </c>
      <c r="B175" s="74" t="s">
        <v>352</v>
      </c>
      <c r="C175" s="75" t="s">
        <v>350</v>
      </c>
      <c r="D175" s="74" t="s">
        <v>1370</v>
      </c>
    </row>
    <row r="176" spans="1:4">
      <c r="A176" s="74" t="s">
        <v>353</v>
      </c>
      <c r="B176" s="74" t="s">
        <v>354</v>
      </c>
      <c r="C176" s="75" t="s">
        <v>350</v>
      </c>
      <c r="D176" s="74" t="s">
        <v>1370</v>
      </c>
    </row>
    <row r="177" spans="1:4">
      <c r="A177" s="74" t="s">
        <v>355</v>
      </c>
      <c r="B177" s="74" t="s">
        <v>356</v>
      </c>
      <c r="C177" s="75" t="s">
        <v>350</v>
      </c>
      <c r="D177" s="74" t="s">
        <v>1370</v>
      </c>
    </row>
    <row r="178" spans="1:4">
      <c r="A178" s="74" t="s">
        <v>357</v>
      </c>
      <c r="B178" s="74" t="s">
        <v>358</v>
      </c>
      <c r="C178" s="75" t="s">
        <v>16</v>
      </c>
      <c r="D178" s="74" t="s">
        <v>366</v>
      </c>
    </row>
    <row r="179" spans="1:4">
      <c r="A179" s="74" t="s">
        <v>359</v>
      </c>
      <c r="B179" s="74" t="s">
        <v>360</v>
      </c>
      <c r="C179" s="75" t="s">
        <v>32</v>
      </c>
      <c r="D179" s="74" t="s">
        <v>368</v>
      </c>
    </row>
    <row r="180" spans="1:4">
      <c r="A180" s="74" t="s">
        <v>361</v>
      </c>
      <c r="B180" s="74" t="s">
        <v>362</v>
      </c>
      <c r="C180" s="75" t="s">
        <v>50</v>
      </c>
      <c r="D180" s="74" t="s">
        <v>370</v>
      </c>
    </row>
    <row r="181" spans="1:4">
      <c r="A181" s="74" t="s">
        <v>363</v>
      </c>
      <c r="B181" s="74" t="s">
        <v>364</v>
      </c>
      <c r="C181" s="75" t="s">
        <v>37</v>
      </c>
      <c r="D181" s="74" t="s">
        <v>386</v>
      </c>
    </row>
    <row r="182" spans="1:4">
      <c r="A182" s="74" t="s">
        <v>365</v>
      </c>
      <c r="B182" s="74" t="s">
        <v>366</v>
      </c>
      <c r="C182" s="75" t="s">
        <v>16</v>
      </c>
      <c r="D182" s="74" t="s">
        <v>366</v>
      </c>
    </row>
    <row r="183" spans="1:4">
      <c r="A183" s="74" t="s">
        <v>367</v>
      </c>
      <c r="B183" s="74" t="s">
        <v>368</v>
      </c>
      <c r="C183" s="75" t="s">
        <v>32</v>
      </c>
      <c r="D183" s="74" t="s">
        <v>368</v>
      </c>
    </row>
    <row r="184" spans="1:4">
      <c r="A184" s="74" t="s">
        <v>369</v>
      </c>
      <c r="B184" s="74" t="s">
        <v>370</v>
      </c>
      <c r="C184" s="75" t="s">
        <v>50</v>
      </c>
      <c r="D184" s="74" t="s">
        <v>370</v>
      </c>
    </row>
    <row r="185" spans="1:4">
      <c r="A185" s="74" t="s">
        <v>371</v>
      </c>
      <c r="B185" s="74" t="s">
        <v>372</v>
      </c>
      <c r="C185" s="75" t="s">
        <v>50</v>
      </c>
      <c r="D185" s="74" t="s">
        <v>370</v>
      </c>
    </row>
    <row r="186" spans="1:4">
      <c r="A186" s="74" t="s">
        <v>373</v>
      </c>
      <c r="B186" s="74" t="s">
        <v>374</v>
      </c>
      <c r="C186" s="75" t="s">
        <v>50</v>
      </c>
      <c r="D186" s="74" t="s">
        <v>370</v>
      </c>
    </row>
    <row r="187" spans="1:4">
      <c r="A187" s="74" t="s">
        <v>375</v>
      </c>
      <c r="B187" s="74" t="s">
        <v>376</v>
      </c>
      <c r="C187" s="75" t="s">
        <v>50</v>
      </c>
      <c r="D187" s="74" t="s">
        <v>370</v>
      </c>
    </row>
    <row r="188" spans="1:4">
      <c r="A188" s="74" t="s">
        <v>377</v>
      </c>
      <c r="B188" s="74" t="s">
        <v>378</v>
      </c>
      <c r="C188" s="75" t="s">
        <v>50</v>
      </c>
      <c r="D188" s="74" t="s">
        <v>370</v>
      </c>
    </row>
    <row r="189" spans="1:4">
      <c r="A189" s="74" t="s">
        <v>379</v>
      </c>
      <c r="B189" s="74" t="s">
        <v>380</v>
      </c>
      <c r="C189" s="75" t="s">
        <v>50</v>
      </c>
      <c r="D189" s="74" t="s">
        <v>370</v>
      </c>
    </row>
    <row r="190" spans="1:4">
      <c r="A190" s="74" t="s">
        <v>381</v>
      </c>
      <c r="B190" s="74" t="s">
        <v>382</v>
      </c>
      <c r="C190" s="75" t="s">
        <v>50</v>
      </c>
      <c r="D190" s="74" t="s">
        <v>370</v>
      </c>
    </row>
    <row r="191" spans="1:4">
      <c r="A191" s="74" t="s">
        <v>383</v>
      </c>
      <c r="B191" s="74" t="s">
        <v>370</v>
      </c>
      <c r="C191" s="75" t="s">
        <v>50</v>
      </c>
      <c r="D191" s="74" t="s">
        <v>370</v>
      </c>
    </row>
    <row r="192" spans="1:4">
      <c r="A192" s="74" t="s">
        <v>384</v>
      </c>
      <c r="B192" s="74" t="s">
        <v>370</v>
      </c>
      <c r="C192" s="75" t="s">
        <v>50</v>
      </c>
      <c r="D192" s="74" t="s">
        <v>370</v>
      </c>
    </row>
    <row r="193" spans="1:4">
      <c r="A193" s="74" t="s">
        <v>385</v>
      </c>
      <c r="B193" s="74" t="s">
        <v>386</v>
      </c>
      <c r="C193" s="75" t="s">
        <v>37</v>
      </c>
      <c r="D193" s="74" t="s">
        <v>386</v>
      </c>
    </row>
    <row r="194" spans="1:4">
      <c r="A194" s="74" t="s">
        <v>387</v>
      </c>
      <c r="B194" s="74" t="s">
        <v>388</v>
      </c>
      <c r="C194" s="75" t="s">
        <v>231</v>
      </c>
      <c r="D194" s="74" t="s">
        <v>231</v>
      </c>
    </row>
    <row r="195" spans="1:4">
      <c r="A195" s="74" t="s">
        <v>389</v>
      </c>
      <c r="B195" s="74" t="s">
        <v>390</v>
      </c>
      <c r="C195" s="75" t="s">
        <v>37</v>
      </c>
      <c r="D195" s="74" t="s">
        <v>386</v>
      </c>
    </row>
    <row r="196" spans="1:4">
      <c r="A196" s="74" t="s">
        <v>391</v>
      </c>
      <c r="B196" s="74" t="s">
        <v>392</v>
      </c>
      <c r="C196" s="75" t="s">
        <v>231</v>
      </c>
      <c r="D196" s="74" t="s">
        <v>231</v>
      </c>
    </row>
    <row r="197" spans="1:4">
      <c r="A197" s="74" t="s">
        <v>393</v>
      </c>
      <c r="B197" s="74" t="s">
        <v>394</v>
      </c>
      <c r="C197" s="75" t="s">
        <v>16</v>
      </c>
      <c r="D197" s="74" t="s">
        <v>366</v>
      </c>
    </row>
    <row r="198" spans="1:4">
      <c r="A198" s="74" t="s">
        <v>395</v>
      </c>
      <c r="B198" s="74" t="s">
        <v>396</v>
      </c>
      <c r="C198" s="75" t="s">
        <v>32</v>
      </c>
      <c r="D198" s="74" t="s">
        <v>368</v>
      </c>
    </row>
    <row r="199" spans="1:4">
      <c r="A199" s="74" t="s">
        <v>397</v>
      </c>
      <c r="B199" s="74" t="s">
        <v>398</v>
      </c>
      <c r="C199" s="75" t="s">
        <v>50</v>
      </c>
      <c r="D199" s="74" t="s">
        <v>370</v>
      </c>
    </row>
    <row r="200" spans="1:4">
      <c r="A200" s="74" t="s">
        <v>399</v>
      </c>
      <c r="B200" s="74" t="s">
        <v>400</v>
      </c>
      <c r="C200" s="75" t="s">
        <v>37</v>
      </c>
      <c r="D200" s="74" t="s">
        <v>386</v>
      </c>
    </row>
    <row r="201" spans="1:4">
      <c r="A201" s="74" t="s">
        <v>401</v>
      </c>
      <c r="B201" s="74" t="s">
        <v>402</v>
      </c>
      <c r="C201" s="75" t="s">
        <v>16</v>
      </c>
      <c r="D201" s="74" t="s">
        <v>366</v>
      </c>
    </row>
    <row r="202" spans="1:4">
      <c r="A202" s="74" t="s">
        <v>403</v>
      </c>
      <c r="B202" s="74" t="s">
        <v>404</v>
      </c>
      <c r="C202" s="75" t="s">
        <v>50</v>
      </c>
      <c r="D202" s="74" t="s">
        <v>370</v>
      </c>
    </row>
    <row r="203" spans="1:4">
      <c r="A203" s="74" t="s">
        <v>405</v>
      </c>
      <c r="B203" s="74" t="s">
        <v>406</v>
      </c>
      <c r="C203" s="75" t="s">
        <v>231</v>
      </c>
      <c r="D203" s="74" t="s">
        <v>231</v>
      </c>
    </row>
    <row r="204" spans="1:4">
      <c r="A204" s="74" t="s">
        <v>407</v>
      </c>
      <c r="B204" s="74" t="s">
        <v>408</v>
      </c>
      <c r="C204" s="75" t="s">
        <v>16</v>
      </c>
      <c r="D204" s="74" t="s">
        <v>366</v>
      </c>
    </row>
    <row r="205" spans="1:4">
      <c r="A205" s="74" t="s">
        <v>409</v>
      </c>
      <c r="B205" s="74" t="s">
        <v>410</v>
      </c>
      <c r="C205" s="75" t="s">
        <v>32</v>
      </c>
      <c r="D205" s="74" t="s">
        <v>368</v>
      </c>
    </row>
    <row r="206" spans="1:4">
      <c r="A206" s="74" t="s">
        <v>411</v>
      </c>
      <c r="B206" s="74" t="s">
        <v>412</v>
      </c>
      <c r="C206" s="75" t="s">
        <v>50</v>
      </c>
      <c r="D206" s="74" t="s">
        <v>370</v>
      </c>
    </row>
    <row r="207" spans="1:4">
      <c r="A207" s="74" t="s">
        <v>413</v>
      </c>
      <c r="B207" s="74" t="s">
        <v>414</v>
      </c>
      <c r="C207" s="75" t="s">
        <v>37</v>
      </c>
      <c r="D207" s="74" t="s">
        <v>386</v>
      </c>
    </row>
    <row r="208" spans="1:4">
      <c r="A208" s="74" t="s">
        <v>415</v>
      </c>
      <c r="B208" s="74" t="s">
        <v>416</v>
      </c>
      <c r="C208" s="75" t="s">
        <v>16</v>
      </c>
      <c r="D208" s="74" t="s">
        <v>366</v>
      </c>
    </row>
    <row r="209" spans="1:4">
      <c r="A209" s="74" t="s">
        <v>417</v>
      </c>
      <c r="B209" s="74" t="s">
        <v>418</v>
      </c>
      <c r="C209" s="75" t="s">
        <v>50</v>
      </c>
      <c r="D209" s="74" t="s">
        <v>370</v>
      </c>
    </row>
    <row r="210" spans="1:4">
      <c r="A210" s="74" t="s">
        <v>419</v>
      </c>
      <c r="B210" s="74" t="s">
        <v>420</v>
      </c>
      <c r="C210" s="75" t="s">
        <v>231</v>
      </c>
      <c r="D210" s="74" t="s">
        <v>231</v>
      </c>
    </row>
    <row r="211" spans="1:4">
      <c r="A211" s="74" t="s">
        <v>421</v>
      </c>
      <c r="B211" s="74" t="s">
        <v>422</v>
      </c>
      <c r="C211" s="75" t="s">
        <v>16</v>
      </c>
      <c r="D211" s="74" t="s">
        <v>366</v>
      </c>
    </row>
    <row r="212" spans="1:4">
      <c r="A212" s="74" t="s">
        <v>423</v>
      </c>
      <c r="B212" s="74" t="s">
        <v>424</v>
      </c>
      <c r="C212" s="75" t="s">
        <v>32</v>
      </c>
      <c r="D212" s="74" t="s">
        <v>368</v>
      </c>
    </row>
    <row r="213" spans="1:4">
      <c r="A213" s="74" t="s">
        <v>425</v>
      </c>
      <c r="B213" s="74" t="s">
        <v>426</v>
      </c>
      <c r="C213" s="75" t="s">
        <v>50</v>
      </c>
      <c r="D213" s="74" t="s">
        <v>370</v>
      </c>
    </row>
    <row r="214" spans="1:4">
      <c r="A214" s="74" t="s">
        <v>427</v>
      </c>
      <c r="B214" s="74" t="s">
        <v>428</v>
      </c>
      <c r="C214" s="75" t="s">
        <v>37</v>
      </c>
      <c r="D214" s="74" t="s">
        <v>386</v>
      </c>
    </row>
    <row r="215" spans="1:4">
      <c r="A215" s="74" t="s">
        <v>429</v>
      </c>
      <c r="B215" s="74" t="s">
        <v>430</v>
      </c>
      <c r="C215" s="75" t="s">
        <v>16</v>
      </c>
      <c r="D215" s="74" t="s">
        <v>366</v>
      </c>
    </row>
    <row r="216" spans="1:4">
      <c r="A216" s="74" t="s">
        <v>431</v>
      </c>
      <c r="B216" s="74" t="s">
        <v>432</v>
      </c>
      <c r="C216" s="75" t="s">
        <v>50</v>
      </c>
      <c r="D216" s="74" t="s">
        <v>370</v>
      </c>
    </row>
    <row r="217" spans="1:4">
      <c r="A217" s="74" t="s">
        <v>433</v>
      </c>
      <c r="B217" s="74" t="s">
        <v>434</v>
      </c>
      <c r="C217" s="75" t="s">
        <v>231</v>
      </c>
      <c r="D217" s="74" t="s">
        <v>231</v>
      </c>
    </row>
    <row r="218" spans="1:4">
      <c r="A218" s="74" t="s">
        <v>435</v>
      </c>
      <c r="B218" s="74" t="s">
        <v>436</v>
      </c>
      <c r="C218" s="75" t="s">
        <v>16</v>
      </c>
      <c r="D218" s="74" t="s">
        <v>366</v>
      </c>
    </row>
    <row r="219" spans="1:4">
      <c r="A219" s="74" t="s">
        <v>437</v>
      </c>
      <c r="B219" s="74" t="s">
        <v>438</v>
      </c>
      <c r="C219" s="75" t="s">
        <v>32</v>
      </c>
      <c r="D219" s="74" t="s">
        <v>368</v>
      </c>
    </row>
    <row r="220" spans="1:4">
      <c r="A220" s="74" t="s">
        <v>439</v>
      </c>
      <c r="B220" s="74" t="s">
        <v>440</v>
      </c>
      <c r="C220" s="75" t="s">
        <v>50</v>
      </c>
      <c r="D220" s="74" t="s">
        <v>370</v>
      </c>
    </row>
    <row r="221" spans="1:4">
      <c r="A221" s="74" t="s">
        <v>441</v>
      </c>
      <c r="B221" s="74" t="s">
        <v>442</v>
      </c>
      <c r="C221" s="75" t="s">
        <v>37</v>
      </c>
      <c r="D221" s="74" t="s">
        <v>386</v>
      </c>
    </row>
    <row r="222" spans="1:4">
      <c r="A222" s="74" t="s">
        <v>443</v>
      </c>
      <c r="B222" s="74" t="s">
        <v>444</v>
      </c>
      <c r="C222" s="75" t="s">
        <v>16</v>
      </c>
      <c r="D222" s="74" t="s">
        <v>366</v>
      </c>
    </row>
    <row r="223" spans="1:4">
      <c r="A223" s="74" t="s">
        <v>445</v>
      </c>
      <c r="B223" s="74" t="s">
        <v>446</v>
      </c>
      <c r="C223" s="75" t="s">
        <v>50</v>
      </c>
      <c r="D223" s="74" t="s">
        <v>370</v>
      </c>
    </row>
    <row r="224" spans="1:4">
      <c r="A224" s="74" t="s">
        <v>447</v>
      </c>
      <c r="B224" s="74" t="s">
        <v>448</v>
      </c>
      <c r="C224" s="75" t="s">
        <v>16</v>
      </c>
      <c r="D224" s="74" t="s">
        <v>366</v>
      </c>
    </row>
    <row r="225" spans="1:4">
      <c r="A225" s="74" t="s">
        <v>449</v>
      </c>
      <c r="B225" s="74" t="s">
        <v>450</v>
      </c>
      <c r="C225" s="75" t="s">
        <v>32</v>
      </c>
      <c r="D225" s="74" t="s">
        <v>368</v>
      </c>
    </row>
    <row r="226" spans="1:4">
      <c r="A226" s="74" t="s">
        <v>451</v>
      </c>
      <c r="B226" s="74" t="s">
        <v>452</v>
      </c>
      <c r="C226" s="75" t="s">
        <v>50</v>
      </c>
      <c r="D226" s="74" t="s">
        <v>370</v>
      </c>
    </row>
    <row r="227" spans="1:4">
      <c r="A227" s="74" t="s">
        <v>453</v>
      </c>
      <c r="B227" s="74" t="s">
        <v>454</v>
      </c>
      <c r="C227" s="75" t="s">
        <v>37</v>
      </c>
      <c r="D227" s="74" t="s">
        <v>386</v>
      </c>
    </row>
    <row r="228" spans="1:4">
      <c r="A228" s="74" t="s">
        <v>455</v>
      </c>
      <c r="B228" s="74" t="s">
        <v>456</v>
      </c>
      <c r="C228" s="75" t="s">
        <v>16</v>
      </c>
      <c r="D228" s="74" t="s">
        <v>366</v>
      </c>
    </row>
    <row r="229" spans="1:4">
      <c r="A229" s="74" t="s">
        <v>457</v>
      </c>
      <c r="B229" s="74" t="s">
        <v>458</v>
      </c>
      <c r="C229" s="75" t="s">
        <v>50</v>
      </c>
      <c r="D229" s="74" t="s">
        <v>370</v>
      </c>
    </row>
    <row r="230" spans="1:4">
      <c r="A230" s="74" t="s">
        <v>459</v>
      </c>
      <c r="B230" s="74" t="s">
        <v>460</v>
      </c>
      <c r="C230" s="75" t="s">
        <v>231</v>
      </c>
      <c r="D230" s="74" t="s">
        <v>231</v>
      </c>
    </row>
    <row r="231" spans="1:4">
      <c r="A231" s="74" t="s">
        <v>461</v>
      </c>
      <c r="B231" s="74" t="s">
        <v>462</v>
      </c>
      <c r="C231" s="75" t="s">
        <v>16</v>
      </c>
      <c r="D231" s="74" t="s">
        <v>366</v>
      </c>
    </row>
    <row r="232" spans="1:4">
      <c r="A232" s="74" t="s">
        <v>463</v>
      </c>
      <c r="B232" s="74" t="s">
        <v>464</v>
      </c>
      <c r="C232" s="75" t="s">
        <v>32</v>
      </c>
      <c r="D232" s="74" t="s">
        <v>368</v>
      </c>
    </row>
    <row r="233" spans="1:4">
      <c r="A233" s="74" t="s">
        <v>465</v>
      </c>
      <c r="B233" s="74" t="s">
        <v>466</v>
      </c>
      <c r="C233" s="75" t="s">
        <v>50</v>
      </c>
      <c r="D233" s="74" t="s">
        <v>370</v>
      </c>
    </row>
    <row r="234" spans="1:4">
      <c r="A234" s="74" t="s">
        <v>467</v>
      </c>
      <c r="B234" s="74" t="s">
        <v>468</v>
      </c>
      <c r="C234" s="75" t="s">
        <v>37</v>
      </c>
      <c r="D234" s="74" t="s">
        <v>386</v>
      </c>
    </row>
    <row r="235" spans="1:4">
      <c r="A235" s="74" t="s">
        <v>469</v>
      </c>
      <c r="B235" s="74" t="s">
        <v>470</v>
      </c>
      <c r="C235" s="75" t="s">
        <v>16</v>
      </c>
      <c r="D235" s="74" t="s">
        <v>366</v>
      </c>
    </row>
    <row r="236" spans="1:4">
      <c r="A236" s="74" t="s">
        <v>471</v>
      </c>
      <c r="B236" s="74" t="s">
        <v>472</v>
      </c>
      <c r="C236" s="75" t="s">
        <v>50</v>
      </c>
      <c r="D236" s="74" t="s">
        <v>370</v>
      </c>
    </row>
    <row r="237" spans="1:4">
      <c r="A237" s="74" t="s">
        <v>473</v>
      </c>
      <c r="B237" s="74" t="s">
        <v>474</v>
      </c>
      <c r="C237" s="75" t="s">
        <v>231</v>
      </c>
      <c r="D237" s="74" t="s">
        <v>231</v>
      </c>
    </row>
    <row r="238" spans="1:4">
      <c r="A238" s="74" t="s">
        <v>475</v>
      </c>
      <c r="B238" s="74" t="s">
        <v>476</v>
      </c>
      <c r="C238" s="75" t="s">
        <v>16</v>
      </c>
      <c r="D238" s="74" t="s">
        <v>366</v>
      </c>
    </row>
    <row r="239" spans="1:4">
      <c r="A239" s="74" t="s">
        <v>477</v>
      </c>
      <c r="B239" s="74" t="s">
        <v>478</v>
      </c>
      <c r="C239" s="75" t="s">
        <v>32</v>
      </c>
      <c r="D239" s="74" t="s">
        <v>368</v>
      </c>
    </row>
    <row r="240" spans="1:4">
      <c r="A240" s="74" t="s">
        <v>479</v>
      </c>
      <c r="B240" s="74" t="s">
        <v>480</v>
      </c>
      <c r="C240" s="75" t="s">
        <v>50</v>
      </c>
      <c r="D240" s="74" t="s">
        <v>370</v>
      </c>
    </row>
    <row r="241" spans="1:4">
      <c r="A241" s="74" t="s">
        <v>481</v>
      </c>
      <c r="B241" s="74" t="s">
        <v>482</v>
      </c>
      <c r="C241" s="75" t="s">
        <v>37</v>
      </c>
      <c r="D241" s="74" t="s">
        <v>386</v>
      </c>
    </row>
    <row r="242" spans="1:4">
      <c r="A242" s="74" t="s">
        <v>483</v>
      </c>
      <c r="B242" s="74" t="s">
        <v>484</v>
      </c>
      <c r="C242" s="75" t="s">
        <v>16</v>
      </c>
      <c r="D242" s="74" t="s">
        <v>366</v>
      </c>
    </row>
    <row r="243" spans="1:4">
      <c r="A243" s="74" t="s">
        <v>485</v>
      </c>
      <c r="B243" s="74" t="s">
        <v>486</v>
      </c>
      <c r="C243" s="75" t="s">
        <v>50</v>
      </c>
      <c r="D243" s="74" t="s">
        <v>370</v>
      </c>
    </row>
    <row r="244" spans="1:4">
      <c r="A244" s="74" t="s">
        <v>487</v>
      </c>
      <c r="B244" s="74" t="s">
        <v>488</v>
      </c>
      <c r="C244" s="75" t="s">
        <v>16</v>
      </c>
      <c r="D244" s="74" t="s">
        <v>366</v>
      </c>
    </row>
    <row r="245" spans="1:4">
      <c r="A245" s="74" t="s">
        <v>489</v>
      </c>
      <c r="B245" s="74" t="s">
        <v>490</v>
      </c>
      <c r="C245" s="75" t="s">
        <v>32</v>
      </c>
      <c r="D245" s="74" t="s">
        <v>368</v>
      </c>
    </row>
    <row r="246" spans="1:4">
      <c r="A246" s="74" t="s">
        <v>491</v>
      </c>
      <c r="B246" s="74" t="s">
        <v>492</v>
      </c>
      <c r="C246" s="75" t="s">
        <v>50</v>
      </c>
      <c r="D246" s="74" t="s">
        <v>370</v>
      </c>
    </row>
    <row r="247" spans="1:4">
      <c r="A247" s="74" t="s">
        <v>493</v>
      </c>
      <c r="B247" s="74" t="s">
        <v>494</v>
      </c>
      <c r="C247" s="75" t="s">
        <v>37</v>
      </c>
      <c r="D247" s="74" t="s">
        <v>386</v>
      </c>
    </row>
    <row r="248" spans="1:4">
      <c r="A248" s="74" t="s">
        <v>495</v>
      </c>
      <c r="B248" s="74" t="s">
        <v>496</v>
      </c>
      <c r="C248" s="75" t="s">
        <v>16</v>
      </c>
      <c r="D248" s="74" t="s">
        <v>366</v>
      </c>
    </row>
    <row r="249" spans="1:4">
      <c r="A249" s="74" t="s">
        <v>497</v>
      </c>
      <c r="B249" s="74" t="s">
        <v>498</v>
      </c>
      <c r="C249" s="75" t="s">
        <v>50</v>
      </c>
      <c r="D249" s="74" t="s">
        <v>370</v>
      </c>
    </row>
    <row r="250" spans="1:4">
      <c r="A250" s="74" t="s">
        <v>499</v>
      </c>
      <c r="B250" s="74" t="s">
        <v>500</v>
      </c>
      <c r="C250" s="75" t="s">
        <v>16</v>
      </c>
      <c r="D250" s="74" t="s">
        <v>366</v>
      </c>
    </row>
    <row r="251" spans="1:4">
      <c r="A251" s="74" t="s">
        <v>501</v>
      </c>
      <c r="B251" s="74" t="s">
        <v>502</v>
      </c>
      <c r="C251" s="75" t="s">
        <v>32</v>
      </c>
      <c r="D251" s="74" t="s">
        <v>368</v>
      </c>
    </row>
    <row r="252" spans="1:4">
      <c r="A252" s="74" t="s">
        <v>503</v>
      </c>
      <c r="B252" s="74" t="s">
        <v>504</v>
      </c>
      <c r="C252" s="75" t="s">
        <v>50</v>
      </c>
      <c r="D252" s="74" t="s">
        <v>370</v>
      </c>
    </row>
    <row r="253" spans="1:4">
      <c r="A253" s="74" t="s">
        <v>505</v>
      </c>
      <c r="B253" s="74" t="s">
        <v>506</v>
      </c>
      <c r="C253" s="75" t="s">
        <v>37</v>
      </c>
      <c r="D253" s="74" t="s">
        <v>386</v>
      </c>
    </row>
    <row r="254" spans="1:4">
      <c r="A254" s="74" t="s">
        <v>507</v>
      </c>
      <c r="B254" s="74" t="s">
        <v>508</v>
      </c>
      <c r="C254" s="75" t="s">
        <v>16</v>
      </c>
      <c r="D254" s="74" t="s">
        <v>366</v>
      </c>
    </row>
    <row r="255" spans="1:4">
      <c r="A255" s="74" t="s">
        <v>509</v>
      </c>
      <c r="B255" s="74" t="s">
        <v>510</v>
      </c>
      <c r="C255" s="75" t="s">
        <v>50</v>
      </c>
      <c r="D255" s="74" t="s">
        <v>370</v>
      </c>
    </row>
    <row r="256" spans="1:4">
      <c r="A256" s="74" t="s">
        <v>511</v>
      </c>
      <c r="B256" s="74" t="s">
        <v>512</v>
      </c>
      <c r="C256" s="75" t="s">
        <v>16</v>
      </c>
      <c r="D256" s="74" t="s">
        <v>366</v>
      </c>
    </row>
    <row r="257" spans="1:4">
      <c r="A257" s="74" t="s">
        <v>513</v>
      </c>
      <c r="B257" s="74" t="s">
        <v>514</v>
      </c>
      <c r="C257" s="75" t="s">
        <v>32</v>
      </c>
      <c r="D257" s="74" t="s">
        <v>368</v>
      </c>
    </row>
    <row r="258" spans="1:4">
      <c r="A258" s="74" t="s">
        <v>515</v>
      </c>
      <c r="B258" s="74" t="s">
        <v>516</v>
      </c>
      <c r="C258" s="75" t="s">
        <v>50</v>
      </c>
      <c r="D258" s="74" t="s">
        <v>370</v>
      </c>
    </row>
    <row r="259" spans="1:4">
      <c r="A259" s="74" t="s">
        <v>517</v>
      </c>
      <c r="B259" s="74" t="s">
        <v>518</v>
      </c>
      <c r="C259" s="75" t="s">
        <v>37</v>
      </c>
      <c r="D259" s="74" t="s">
        <v>386</v>
      </c>
    </row>
    <row r="260" spans="1:4">
      <c r="A260" s="74" t="s">
        <v>519</v>
      </c>
      <c r="B260" s="74" t="s">
        <v>520</v>
      </c>
      <c r="C260" s="75" t="s">
        <v>16</v>
      </c>
      <c r="D260" s="74" t="s">
        <v>366</v>
      </c>
    </row>
    <row r="261" spans="1:4">
      <c r="A261" s="74" t="s">
        <v>521</v>
      </c>
      <c r="B261" s="74" t="s">
        <v>522</v>
      </c>
      <c r="C261" s="75" t="s">
        <v>50</v>
      </c>
      <c r="D261" s="74" t="s">
        <v>370</v>
      </c>
    </row>
    <row r="262" spans="1:4">
      <c r="A262" s="74" t="s">
        <v>523</v>
      </c>
      <c r="B262" s="74" t="s">
        <v>524</v>
      </c>
      <c r="C262" s="75" t="s">
        <v>231</v>
      </c>
      <c r="D262" s="74" t="s">
        <v>231</v>
      </c>
    </row>
    <row r="263" spans="1:4">
      <c r="A263" s="74" t="s">
        <v>525</v>
      </c>
      <c r="B263" s="74" t="s">
        <v>526</v>
      </c>
      <c r="C263" s="75" t="s">
        <v>16</v>
      </c>
      <c r="D263" s="74" t="s">
        <v>366</v>
      </c>
    </row>
    <row r="264" spans="1:4">
      <c r="A264" s="74" t="s">
        <v>527</v>
      </c>
      <c r="B264" s="74" t="s">
        <v>528</v>
      </c>
      <c r="C264" s="75" t="s">
        <v>32</v>
      </c>
      <c r="D264" s="74" t="s">
        <v>368</v>
      </c>
    </row>
    <row r="265" spans="1:4">
      <c r="A265" s="74" t="s">
        <v>529</v>
      </c>
      <c r="B265" s="74" t="s">
        <v>530</v>
      </c>
      <c r="C265" s="75" t="s">
        <v>50</v>
      </c>
      <c r="D265" s="74" t="s">
        <v>370</v>
      </c>
    </row>
    <row r="266" spans="1:4">
      <c r="A266" s="74" t="s">
        <v>531</v>
      </c>
      <c r="B266" s="74" t="s">
        <v>532</v>
      </c>
      <c r="C266" s="75" t="s">
        <v>37</v>
      </c>
      <c r="D266" s="74" t="s">
        <v>386</v>
      </c>
    </row>
    <row r="267" spans="1:4">
      <c r="A267" s="74" t="s">
        <v>533</v>
      </c>
      <c r="B267" s="74" t="s">
        <v>534</v>
      </c>
      <c r="C267" s="75" t="s">
        <v>16</v>
      </c>
      <c r="D267" s="74" t="s">
        <v>366</v>
      </c>
    </row>
    <row r="268" spans="1:4">
      <c r="A268" s="74" t="s">
        <v>535</v>
      </c>
      <c r="B268" s="74" t="s">
        <v>536</v>
      </c>
      <c r="C268" s="75" t="s">
        <v>50</v>
      </c>
      <c r="D268" s="74" t="s">
        <v>370</v>
      </c>
    </row>
    <row r="269" spans="1:4">
      <c r="A269" s="74" t="s">
        <v>537</v>
      </c>
      <c r="B269" s="74" t="s">
        <v>538</v>
      </c>
      <c r="C269" s="75" t="s">
        <v>231</v>
      </c>
      <c r="D269" s="74" t="s">
        <v>231</v>
      </c>
    </row>
    <row r="270" spans="1:4">
      <c r="A270" s="74" t="s">
        <v>539</v>
      </c>
      <c r="B270" s="74" t="s">
        <v>540</v>
      </c>
      <c r="C270" s="75" t="s">
        <v>16</v>
      </c>
      <c r="D270" s="74" t="s">
        <v>366</v>
      </c>
    </row>
    <row r="271" spans="1:4">
      <c r="A271" s="74" t="s">
        <v>541</v>
      </c>
      <c r="B271" s="74" t="s">
        <v>542</v>
      </c>
      <c r="C271" s="75" t="s">
        <v>32</v>
      </c>
      <c r="D271" s="74" t="s">
        <v>368</v>
      </c>
    </row>
    <row r="272" spans="1:4">
      <c r="A272" s="74" t="s">
        <v>543</v>
      </c>
      <c r="B272" s="74" t="s">
        <v>544</v>
      </c>
      <c r="C272" s="75" t="s">
        <v>50</v>
      </c>
      <c r="D272" s="74" t="s">
        <v>370</v>
      </c>
    </row>
    <row r="273" spans="1:4">
      <c r="A273" s="74" t="s">
        <v>545</v>
      </c>
      <c r="B273" s="74" t="s">
        <v>546</v>
      </c>
      <c r="C273" s="75" t="s">
        <v>37</v>
      </c>
      <c r="D273" s="74" t="s">
        <v>386</v>
      </c>
    </row>
    <row r="274" spans="1:4">
      <c r="A274" s="74" t="s">
        <v>547</v>
      </c>
      <c r="B274" s="74" t="s">
        <v>548</v>
      </c>
      <c r="C274" s="75" t="s">
        <v>16</v>
      </c>
      <c r="D274" s="74" t="s">
        <v>366</v>
      </c>
    </row>
    <row r="275" spans="1:4">
      <c r="A275" s="74" t="s">
        <v>549</v>
      </c>
      <c r="B275" s="74" t="s">
        <v>550</v>
      </c>
      <c r="C275" s="75" t="s">
        <v>50</v>
      </c>
      <c r="D275" s="74" t="s">
        <v>370</v>
      </c>
    </row>
    <row r="276" spans="1:4">
      <c r="A276" s="74" t="s">
        <v>551</v>
      </c>
      <c r="B276" s="74" t="s">
        <v>552</v>
      </c>
      <c r="C276" s="75" t="s">
        <v>231</v>
      </c>
      <c r="D276" s="74" t="s">
        <v>231</v>
      </c>
    </row>
    <row r="277" spans="1:4">
      <c r="A277" s="74" t="s">
        <v>553</v>
      </c>
      <c r="B277" s="74" t="s">
        <v>554</v>
      </c>
      <c r="C277" s="75" t="s">
        <v>16</v>
      </c>
      <c r="D277" s="74" t="s">
        <v>366</v>
      </c>
    </row>
    <row r="278" spans="1:4">
      <c r="A278" s="74" t="s">
        <v>555</v>
      </c>
      <c r="B278" s="74" t="s">
        <v>556</v>
      </c>
      <c r="C278" s="75" t="s">
        <v>32</v>
      </c>
      <c r="D278" s="74" t="s">
        <v>368</v>
      </c>
    </row>
    <row r="279" spans="1:4">
      <c r="A279" s="74" t="s">
        <v>557</v>
      </c>
      <c r="B279" s="74" t="s">
        <v>558</v>
      </c>
      <c r="C279" s="75" t="s">
        <v>50</v>
      </c>
      <c r="D279" s="74" t="s">
        <v>370</v>
      </c>
    </row>
    <row r="280" spans="1:4">
      <c r="A280" s="74" t="s">
        <v>559</v>
      </c>
      <c r="B280" s="74" t="s">
        <v>560</v>
      </c>
      <c r="C280" s="75" t="s">
        <v>37</v>
      </c>
      <c r="D280" s="74" t="s">
        <v>386</v>
      </c>
    </row>
    <row r="281" spans="1:4">
      <c r="A281" s="74" t="s">
        <v>561</v>
      </c>
      <c r="B281" s="74" t="s">
        <v>562</v>
      </c>
      <c r="C281" s="75" t="s">
        <v>16</v>
      </c>
      <c r="D281" s="74" t="s">
        <v>366</v>
      </c>
    </row>
    <row r="282" spans="1:4">
      <c r="A282" s="74" t="s">
        <v>563</v>
      </c>
      <c r="B282" s="74" t="s">
        <v>564</v>
      </c>
      <c r="C282" s="75" t="s">
        <v>50</v>
      </c>
      <c r="D282" s="74" t="s">
        <v>370</v>
      </c>
    </row>
    <row r="283" spans="1:4">
      <c r="A283" s="74" t="s">
        <v>565</v>
      </c>
      <c r="B283" s="74" t="s">
        <v>566</v>
      </c>
      <c r="C283" s="75" t="s">
        <v>231</v>
      </c>
      <c r="D283" s="74" t="s">
        <v>231</v>
      </c>
    </row>
    <row r="284" spans="1:4">
      <c r="A284" s="74" t="s">
        <v>567</v>
      </c>
      <c r="B284" s="74" t="s">
        <v>568</v>
      </c>
      <c r="C284" s="75" t="s">
        <v>16</v>
      </c>
      <c r="D284" s="74" t="s">
        <v>366</v>
      </c>
    </row>
    <row r="285" spans="1:4">
      <c r="A285" s="74" t="s">
        <v>569</v>
      </c>
      <c r="B285" s="74" t="s">
        <v>570</v>
      </c>
      <c r="C285" s="75" t="s">
        <v>32</v>
      </c>
      <c r="D285" s="74" t="s">
        <v>368</v>
      </c>
    </row>
    <row r="286" spans="1:4">
      <c r="A286" s="74" t="s">
        <v>571</v>
      </c>
      <c r="B286" s="74" t="s">
        <v>572</v>
      </c>
      <c r="C286" s="75" t="s">
        <v>50</v>
      </c>
      <c r="D286" s="74" t="s">
        <v>370</v>
      </c>
    </row>
    <row r="287" spans="1:4">
      <c r="A287" s="74" t="s">
        <v>573</v>
      </c>
      <c r="B287" s="74" t="s">
        <v>574</v>
      </c>
      <c r="C287" s="75" t="s">
        <v>37</v>
      </c>
      <c r="D287" s="74" t="s">
        <v>386</v>
      </c>
    </row>
    <row r="288" spans="1:4">
      <c r="A288" s="74" t="s">
        <v>575</v>
      </c>
      <c r="B288" s="74" t="s">
        <v>576</v>
      </c>
      <c r="C288" s="75" t="s">
        <v>16</v>
      </c>
      <c r="D288" s="74" t="s">
        <v>366</v>
      </c>
    </row>
    <row r="289" spans="1:4">
      <c r="A289" s="74" t="s">
        <v>577</v>
      </c>
      <c r="B289" s="74" t="s">
        <v>578</v>
      </c>
      <c r="C289" s="75" t="s">
        <v>50</v>
      </c>
      <c r="D289" s="74" t="s">
        <v>370</v>
      </c>
    </row>
    <row r="290" spans="1:4">
      <c r="A290" s="74" t="s">
        <v>579</v>
      </c>
      <c r="B290" s="74" t="s">
        <v>580</v>
      </c>
      <c r="C290" s="75" t="s">
        <v>231</v>
      </c>
      <c r="D290" s="74" t="s">
        <v>231</v>
      </c>
    </row>
    <row r="291" spans="1:4">
      <c r="A291" s="74" t="s">
        <v>581</v>
      </c>
      <c r="B291" s="74" t="s">
        <v>582</v>
      </c>
      <c r="C291" s="75" t="s">
        <v>16</v>
      </c>
      <c r="D291" s="74" t="s">
        <v>366</v>
      </c>
    </row>
    <row r="292" spans="1:4">
      <c r="A292" s="74" t="s">
        <v>583</v>
      </c>
      <c r="B292" s="74" t="s">
        <v>584</v>
      </c>
      <c r="C292" s="75" t="s">
        <v>32</v>
      </c>
      <c r="D292" s="74" t="s">
        <v>368</v>
      </c>
    </row>
    <row r="293" spans="1:4">
      <c r="A293" s="74" t="s">
        <v>585</v>
      </c>
      <c r="B293" s="74" t="s">
        <v>586</v>
      </c>
      <c r="C293" s="75" t="s">
        <v>50</v>
      </c>
      <c r="D293" s="74" t="s">
        <v>370</v>
      </c>
    </row>
    <row r="294" spans="1:4">
      <c r="A294" s="74" t="s">
        <v>587</v>
      </c>
      <c r="B294" s="74" t="s">
        <v>588</v>
      </c>
      <c r="C294" s="75" t="s">
        <v>37</v>
      </c>
      <c r="D294" s="74" t="s">
        <v>386</v>
      </c>
    </row>
    <row r="295" spans="1:4">
      <c r="A295" s="74" t="s">
        <v>589</v>
      </c>
      <c r="B295" s="74" t="s">
        <v>590</v>
      </c>
      <c r="C295" s="75" t="s">
        <v>16</v>
      </c>
      <c r="D295" s="74" t="s">
        <v>366</v>
      </c>
    </row>
    <row r="296" spans="1:4">
      <c r="A296" s="74" t="s">
        <v>591</v>
      </c>
      <c r="B296" s="74" t="s">
        <v>592</v>
      </c>
      <c r="C296" s="75" t="s">
        <v>50</v>
      </c>
      <c r="D296" s="74" t="s">
        <v>370</v>
      </c>
    </row>
    <row r="297" spans="1:4">
      <c r="A297" s="74" t="s">
        <v>593</v>
      </c>
      <c r="B297" s="74" t="s">
        <v>594</v>
      </c>
      <c r="C297" s="75" t="s">
        <v>231</v>
      </c>
      <c r="D297" s="74" t="s">
        <v>231</v>
      </c>
    </row>
    <row r="298" spans="1:4">
      <c r="A298" s="74" t="s">
        <v>595</v>
      </c>
      <c r="B298" s="74" t="s">
        <v>596</v>
      </c>
      <c r="C298" s="75" t="s">
        <v>16</v>
      </c>
      <c r="D298" s="74" t="s">
        <v>366</v>
      </c>
    </row>
    <row r="299" spans="1:4">
      <c r="A299" s="74" t="s">
        <v>597</v>
      </c>
      <c r="B299" s="74" t="s">
        <v>598</v>
      </c>
      <c r="C299" s="75" t="s">
        <v>32</v>
      </c>
      <c r="D299" s="74" t="s">
        <v>368</v>
      </c>
    </row>
    <row r="300" spans="1:4">
      <c r="A300" s="74" t="s">
        <v>599</v>
      </c>
      <c r="B300" s="74" t="s">
        <v>600</v>
      </c>
      <c r="C300" s="75" t="s">
        <v>50</v>
      </c>
      <c r="D300" s="74" t="s">
        <v>370</v>
      </c>
    </row>
    <row r="301" spans="1:4">
      <c r="A301" s="74" t="s">
        <v>601</v>
      </c>
      <c r="B301" s="74" t="s">
        <v>602</v>
      </c>
      <c r="C301" s="75" t="s">
        <v>37</v>
      </c>
      <c r="D301" s="74" t="s">
        <v>386</v>
      </c>
    </row>
    <row r="302" spans="1:4">
      <c r="A302" s="74" t="s">
        <v>603</v>
      </c>
      <c r="B302" s="74" t="s">
        <v>604</v>
      </c>
      <c r="C302" s="75" t="s">
        <v>16</v>
      </c>
      <c r="D302" s="74" t="s">
        <v>366</v>
      </c>
    </row>
    <row r="303" spans="1:4">
      <c r="A303" s="74" t="s">
        <v>605</v>
      </c>
      <c r="B303" s="74" t="s">
        <v>606</v>
      </c>
      <c r="C303" s="75" t="s">
        <v>50</v>
      </c>
      <c r="D303" s="74" t="s">
        <v>370</v>
      </c>
    </row>
    <row r="304" spans="1:4">
      <c r="A304" s="74" t="s">
        <v>607</v>
      </c>
      <c r="B304" s="74" t="s">
        <v>608</v>
      </c>
      <c r="C304" s="75" t="s">
        <v>16</v>
      </c>
      <c r="D304" s="74" t="s">
        <v>366</v>
      </c>
    </row>
    <row r="305" spans="1:4">
      <c r="A305" s="74" t="s">
        <v>609</v>
      </c>
      <c r="B305" s="74" t="s">
        <v>610</v>
      </c>
      <c r="C305" s="75" t="s">
        <v>32</v>
      </c>
      <c r="D305" s="74" t="s">
        <v>368</v>
      </c>
    </row>
    <row r="306" spans="1:4">
      <c r="A306" s="74" t="s">
        <v>611</v>
      </c>
      <c r="B306" s="74" t="s">
        <v>612</v>
      </c>
      <c r="C306" s="75" t="s">
        <v>50</v>
      </c>
      <c r="D306" s="74" t="s">
        <v>370</v>
      </c>
    </row>
    <row r="307" spans="1:4">
      <c r="A307" s="74" t="s">
        <v>613</v>
      </c>
      <c r="B307" s="74" t="s">
        <v>614</v>
      </c>
      <c r="C307" s="75" t="s">
        <v>37</v>
      </c>
      <c r="D307" s="74" t="s">
        <v>386</v>
      </c>
    </row>
    <row r="308" spans="1:4">
      <c r="A308" s="74" t="s">
        <v>615</v>
      </c>
      <c r="B308" s="74" t="s">
        <v>616</v>
      </c>
      <c r="C308" s="75" t="s">
        <v>16</v>
      </c>
      <c r="D308" s="74" t="s">
        <v>366</v>
      </c>
    </row>
    <row r="309" spans="1:4">
      <c r="A309" s="74" t="s">
        <v>617</v>
      </c>
      <c r="B309" s="74" t="s">
        <v>618</v>
      </c>
      <c r="C309" s="75" t="s">
        <v>50</v>
      </c>
      <c r="D309" s="74" t="s">
        <v>370</v>
      </c>
    </row>
    <row r="310" spans="1:4">
      <c r="A310" s="74" t="s">
        <v>619</v>
      </c>
      <c r="B310" s="74" t="s">
        <v>620</v>
      </c>
      <c r="C310" s="75" t="s">
        <v>16</v>
      </c>
      <c r="D310" s="74" t="s">
        <v>366</v>
      </c>
    </row>
    <row r="311" spans="1:4">
      <c r="A311" s="74" t="s">
        <v>621</v>
      </c>
      <c r="B311" s="74" t="s">
        <v>622</v>
      </c>
      <c r="C311" s="75" t="s">
        <v>32</v>
      </c>
      <c r="D311" s="74" t="s">
        <v>368</v>
      </c>
    </row>
    <row r="312" spans="1:4">
      <c r="A312" s="74" t="s">
        <v>623</v>
      </c>
      <c r="B312" s="74" t="s">
        <v>624</v>
      </c>
      <c r="C312" s="75" t="s">
        <v>50</v>
      </c>
      <c r="D312" s="74" t="s">
        <v>370</v>
      </c>
    </row>
    <row r="313" spans="1:4">
      <c r="A313" s="74" t="s">
        <v>625</v>
      </c>
      <c r="B313" s="74" t="s">
        <v>626</v>
      </c>
      <c r="C313" s="75" t="s">
        <v>37</v>
      </c>
      <c r="D313" s="74" t="s">
        <v>386</v>
      </c>
    </row>
    <row r="314" spans="1:4">
      <c r="A314" s="74" t="s">
        <v>627</v>
      </c>
      <c r="B314" s="74" t="s">
        <v>628</v>
      </c>
      <c r="C314" s="75" t="s">
        <v>16</v>
      </c>
      <c r="D314" s="74" t="s">
        <v>366</v>
      </c>
    </row>
    <row r="315" spans="1:4">
      <c r="A315" s="74" t="s">
        <v>629</v>
      </c>
      <c r="B315" s="74" t="s">
        <v>630</v>
      </c>
      <c r="C315" s="75" t="s">
        <v>50</v>
      </c>
      <c r="D315" s="74" t="s">
        <v>370</v>
      </c>
    </row>
    <row r="316" spans="1:4">
      <c r="A316" s="74" t="s">
        <v>631</v>
      </c>
      <c r="B316" s="74" t="s">
        <v>632</v>
      </c>
      <c r="C316" s="75" t="s">
        <v>231</v>
      </c>
      <c r="D316" s="74" t="s">
        <v>231</v>
      </c>
    </row>
    <row r="317" spans="1:4">
      <c r="A317" s="74" t="s">
        <v>633</v>
      </c>
      <c r="B317" s="74" t="s">
        <v>634</v>
      </c>
      <c r="C317" s="75" t="s">
        <v>16</v>
      </c>
      <c r="D317" s="74" t="s">
        <v>366</v>
      </c>
    </row>
    <row r="318" spans="1:4">
      <c r="A318" s="74" t="s">
        <v>635</v>
      </c>
      <c r="B318" s="74" t="s">
        <v>636</v>
      </c>
      <c r="C318" s="75" t="s">
        <v>32</v>
      </c>
      <c r="D318" s="74" t="s">
        <v>368</v>
      </c>
    </row>
    <row r="319" spans="1:4">
      <c r="A319" s="74" t="s">
        <v>637</v>
      </c>
      <c r="B319" s="74" t="s">
        <v>638</v>
      </c>
      <c r="C319" s="75" t="s">
        <v>50</v>
      </c>
      <c r="D319" s="74" t="s">
        <v>370</v>
      </c>
    </row>
    <row r="320" spans="1:4">
      <c r="A320" s="74" t="s">
        <v>639</v>
      </c>
      <c r="B320" s="74" t="s">
        <v>640</v>
      </c>
      <c r="C320" s="75" t="s">
        <v>37</v>
      </c>
      <c r="D320" s="74" t="s">
        <v>386</v>
      </c>
    </row>
    <row r="321" spans="1:4">
      <c r="A321" s="74" t="s">
        <v>641</v>
      </c>
      <c r="B321" s="74" t="s">
        <v>642</v>
      </c>
      <c r="C321" s="75" t="s">
        <v>16</v>
      </c>
      <c r="D321" s="74" t="s">
        <v>366</v>
      </c>
    </row>
    <row r="322" spans="1:4">
      <c r="A322" s="74" t="s">
        <v>643</v>
      </c>
      <c r="B322" s="74" t="s">
        <v>644</v>
      </c>
      <c r="C322" s="75" t="s">
        <v>50</v>
      </c>
      <c r="D322" s="74" t="s">
        <v>370</v>
      </c>
    </row>
    <row r="323" spans="1:4">
      <c r="A323" s="74" t="s">
        <v>645</v>
      </c>
      <c r="B323" s="74" t="s">
        <v>646</v>
      </c>
      <c r="C323" s="75" t="s">
        <v>231</v>
      </c>
      <c r="D323" s="74" t="s">
        <v>231</v>
      </c>
    </row>
    <row r="324" spans="1:4">
      <c r="A324" s="74" t="s">
        <v>647</v>
      </c>
      <c r="B324" s="74" t="s">
        <v>648</v>
      </c>
      <c r="C324" s="75" t="s">
        <v>16</v>
      </c>
      <c r="D324" s="74" t="s">
        <v>366</v>
      </c>
    </row>
    <row r="325" spans="1:4">
      <c r="A325" s="74" t="s">
        <v>649</v>
      </c>
      <c r="B325" s="74" t="s">
        <v>650</v>
      </c>
      <c r="C325" s="75" t="s">
        <v>32</v>
      </c>
      <c r="D325" s="74" t="s">
        <v>368</v>
      </c>
    </row>
    <row r="326" spans="1:4">
      <c r="A326" s="74" t="s">
        <v>651</v>
      </c>
      <c r="B326" s="74" t="s">
        <v>652</v>
      </c>
      <c r="C326" s="75" t="s">
        <v>50</v>
      </c>
      <c r="D326" s="74" t="s">
        <v>370</v>
      </c>
    </row>
    <row r="327" spans="1:4">
      <c r="A327" s="74" t="s">
        <v>653</v>
      </c>
      <c r="B327" s="74" t="s">
        <v>654</v>
      </c>
      <c r="C327" s="75" t="s">
        <v>37</v>
      </c>
      <c r="D327" s="74" t="s">
        <v>386</v>
      </c>
    </row>
    <row r="328" spans="1:4">
      <c r="A328" s="74" t="s">
        <v>655</v>
      </c>
      <c r="B328" s="74" t="s">
        <v>656</v>
      </c>
      <c r="C328" s="75" t="s">
        <v>16</v>
      </c>
      <c r="D328" s="74" t="s">
        <v>366</v>
      </c>
    </row>
    <row r="329" spans="1:4">
      <c r="A329" s="74" t="s">
        <v>657</v>
      </c>
      <c r="B329" s="74" t="s">
        <v>658</v>
      </c>
      <c r="C329" s="75" t="s">
        <v>50</v>
      </c>
      <c r="D329" s="74" t="s">
        <v>370</v>
      </c>
    </row>
    <row r="330" spans="1:4">
      <c r="A330" s="74" t="s">
        <v>659</v>
      </c>
      <c r="B330" s="74" t="s">
        <v>660</v>
      </c>
      <c r="C330" s="75" t="s">
        <v>231</v>
      </c>
      <c r="D330" s="74" t="s">
        <v>231</v>
      </c>
    </row>
    <row r="331" spans="1:4">
      <c r="A331" s="74" t="s">
        <v>661</v>
      </c>
      <c r="B331" s="74" t="s">
        <v>662</v>
      </c>
      <c r="C331" s="75" t="s">
        <v>16</v>
      </c>
      <c r="D331" s="74" t="s">
        <v>366</v>
      </c>
    </row>
    <row r="332" spans="1:4">
      <c r="A332" s="74" t="s">
        <v>663</v>
      </c>
      <c r="B332" s="74" t="s">
        <v>664</v>
      </c>
      <c r="C332" s="75" t="s">
        <v>32</v>
      </c>
      <c r="D332" s="74" t="s">
        <v>368</v>
      </c>
    </row>
    <row r="333" spans="1:4">
      <c r="A333" s="74" t="s">
        <v>665</v>
      </c>
      <c r="B333" s="74" t="s">
        <v>666</v>
      </c>
      <c r="C333" s="75" t="s">
        <v>50</v>
      </c>
      <c r="D333" s="74" t="s">
        <v>370</v>
      </c>
    </row>
    <row r="334" spans="1:4">
      <c r="A334" s="74" t="s">
        <v>667</v>
      </c>
      <c r="B334" s="74" t="s">
        <v>668</v>
      </c>
      <c r="C334" s="75" t="s">
        <v>37</v>
      </c>
      <c r="D334" s="74" t="s">
        <v>386</v>
      </c>
    </row>
    <row r="335" spans="1:4">
      <c r="A335" s="74" t="s">
        <v>669</v>
      </c>
      <c r="B335" s="74" t="s">
        <v>670</v>
      </c>
      <c r="C335" s="75" t="s">
        <v>16</v>
      </c>
      <c r="D335" s="74" t="s">
        <v>366</v>
      </c>
    </row>
    <row r="336" spans="1:4">
      <c r="A336" s="74" t="s">
        <v>671</v>
      </c>
      <c r="B336" s="74" t="s">
        <v>672</v>
      </c>
      <c r="C336" s="75" t="s">
        <v>50</v>
      </c>
      <c r="D336" s="74" t="s">
        <v>370</v>
      </c>
    </row>
    <row r="337" spans="1:4">
      <c r="A337" s="74" t="s">
        <v>673</v>
      </c>
      <c r="B337" s="74" t="s">
        <v>674</v>
      </c>
      <c r="C337" s="75" t="s">
        <v>231</v>
      </c>
      <c r="D337" s="74" t="s">
        <v>231</v>
      </c>
    </row>
    <row r="338" spans="1:4">
      <c r="A338" s="74" t="s">
        <v>675</v>
      </c>
      <c r="B338" s="74" t="s">
        <v>676</v>
      </c>
      <c r="C338" s="75" t="s">
        <v>16</v>
      </c>
      <c r="D338" s="74" t="s">
        <v>366</v>
      </c>
    </row>
    <row r="339" spans="1:4">
      <c r="A339" s="74" t="s">
        <v>677</v>
      </c>
      <c r="B339" s="74" t="s">
        <v>678</v>
      </c>
      <c r="C339" s="75" t="s">
        <v>32</v>
      </c>
      <c r="D339" s="74" t="s">
        <v>368</v>
      </c>
    </row>
    <row r="340" spans="1:4">
      <c r="A340" s="74" t="s">
        <v>679</v>
      </c>
      <c r="B340" s="74" t="s">
        <v>680</v>
      </c>
      <c r="C340" s="75" t="s">
        <v>50</v>
      </c>
      <c r="D340" s="74" t="s">
        <v>370</v>
      </c>
    </row>
    <row r="341" spans="1:4">
      <c r="A341" s="74" t="s">
        <v>681</v>
      </c>
      <c r="B341" s="74" t="s">
        <v>682</v>
      </c>
      <c r="C341" s="75" t="s">
        <v>37</v>
      </c>
      <c r="D341" s="74" t="s">
        <v>386</v>
      </c>
    </row>
    <row r="342" spans="1:4">
      <c r="A342" s="74" t="s">
        <v>683</v>
      </c>
      <c r="B342" s="74" t="s">
        <v>684</v>
      </c>
      <c r="C342" s="75" t="s">
        <v>16</v>
      </c>
      <c r="D342" s="74" t="s">
        <v>366</v>
      </c>
    </row>
    <row r="343" spans="1:4">
      <c r="A343" s="74" t="s">
        <v>685</v>
      </c>
      <c r="B343" s="74" t="s">
        <v>686</v>
      </c>
      <c r="C343" s="75" t="s">
        <v>50</v>
      </c>
      <c r="D343" s="74" t="s">
        <v>370</v>
      </c>
    </row>
    <row r="344" spans="1:4">
      <c r="A344" s="74" t="s">
        <v>687</v>
      </c>
      <c r="B344" s="74" t="s">
        <v>688</v>
      </c>
      <c r="C344" s="75" t="s">
        <v>231</v>
      </c>
      <c r="D344" s="74" t="s">
        <v>231</v>
      </c>
    </row>
    <row r="345" spans="1:4">
      <c r="A345" s="74" t="s">
        <v>689</v>
      </c>
      <c r="B345" s="74" t="s">
        <v>690</v>
      </c>
      <c r="C345" s="75" t="s">
        <v>16</v>
      </c>
      <c r="D345" s="74" t="s">
        <v>366</v>
      </c>
    </row>
    <row r="346" spans="1:4">
      <c r="A346" s="74" t="s">
        <v>691</v>
      </c>
      <c r="B346" s="74" t="s">
        <v>692</v>
      </c>
      <c r="C346" s="75" t="s">
        <v>32</v>
      </c>
      <c r="D346" s="74" t="s">
        <v>368</v>
      </c>
    </row>
    <row r="347" spans="1:4">
      <c r="A347" s="74" t="s">
        <v>693</v>
      </c>
      <c r="B347" s="74" t="s">
        <v>694</v>
      </c>
      <c r="C347" s="75" t="s">
        <v>50</v>
      </c>
      <c r="D347" s="74" t="s">
        <v>370</v>
      </c>
    </row>
    <row r="348" spans="1:4">
      <c r="A348" s="74" t="s">
        <v>695</v>
      </c>
      <c r="B348" s="74" t="s">
        <v>696</v>
      </c>
      <c r="C348" s="75" t="s">
        <v>37</v>
      </c>
      <c r="D348" s="74" t="s">
        <v>386</v>
      </c>
    </row>
    <row r="349" spans="1:4">
      <c r="A349" s="74" t="s">
        <v>697</v>
      </c>
      <c r="B349" s="74" t="s">
        <v>698</v>
      </c>
      <c r="C349" s="75" t="s">
        <v>16</v>
      </c>
      <c r="D349" s="74" t="s">
        <v>366</v>
      </c>
    </row>
    <row r="350" spans="1:4">
      <c r="A350" s="74" t="s">
        <v>699</v>
      </c>
      <c r="B350" s="74" t="s">
        <v>700</v>
      </c>
      <c r="C350" s="75" t="s">
        <v>50</v>
      </c>
      <c r="D350" s="74" t="s">
        <v>370</v>
      </c>
    </row>
    <row r="351" spans="1:4">
      <c r="A351" s="74" t="s">
        <v>701</v>
      </c>
      <c r="B351" s="74" t="s">
        <v>702</v>
      </c>
      <c r="C351" s="75" t="s">
        <v>231</v>
      </c>
      <c r="D351" s="74" t="s">
        <v>231</v>
      </c>
    </row>
    <row r="352" spans="1:4">
      <c r="A352" s="74" t="s">
        <v>703</v>
      </c>
      <c r="B352" s="74" t="s">
        <v>704</v>
      </c>
      <c r="C352" s="75" t="s">
        <v>16</v>
      </c>
      <c r="D352" s="74" t="s">
        <v>366</v>
      </c>
    </row>
    <row r="353" spans="1:4">
      <c r="A353" s="74" t="s">
        <v>705</v>
      </c>
      <c r="B353" s="74" t="s">
        <v>706</v>
      </c>
      <c r="C353" s="75" t="s">
        <v>32</v>
      </c>
      <c r="D353" s="74" t="s">
        <v>368</v>
      </c>
    </row>
    <row r="354" spans="1:4">
      <c r="A354" s="74" t="s">
        <v>707</v>
      </c>
      <c r="B354" s="74" t="s">
        <v>708</v>
      </c>
      <c r="C354" s="75" t="s">
        <v>50</v>
      </c>
      <c r="D354" s="74" t="s">
        <v>370</v>
      </c>
    </row>
    <row r="355" spans="1:4">
      <c r="A355" s="74" t="s">
        <v>709</v>
      </c>
      <c r="B355" s="74" t="s">
        <v>710</v>
      </c>
      <c r="C355" s="75" t="s">
        <v>37</v>
      </c>
      <c r="D355" s="74" t="s">
        <v>386</v>
      </c>
    </row>
    <row r="356" spans="1:4">
      <c r="A356" s="74" t="s">
        <v>711</v>
      </c>
      <c r="B356" s="74" t="s">
        <v>712</v>
      </c>
      <c r="C356" s="75" t="s">
        <v>16</v>
      </c>
      <c r="D356" s="74" t="s">
        <v>366</v>
      </c>
    </row>
    <row r="357" spans="1:4">
      <c r="A357" s="74" t="s">
        <v>713</v>
      </c>
      <c r="B357" s="74" t="s">
        <v>714</v>
      </c>
      <c r="C357" s="75" t="s">
        <v>50</v>
      </c>
      <c r="D357" s="74" t="s">
        <v>370</v>
      </c>
    </row>
    <row r="358" spans="1:4">
      <c r="A358" s="74" t="s">
        <v>715</v>
      </c>
      <c r="B358" s="74" t="s">
        <v>716</v>
      </c>
      <c r="C358" s="75" t="s">
        <v>231</v>
      </c>
      <c r="D358" s="74" t="s">
        <v>231</v>
      </c>
    </row>
    <row r="359" spans="1:4">
      <c r="A359" s="74" t="s">
        <v>717</v>
      </c>
      <c r="B359" s="74" t="s">
        <v>718</v>
      </c>
      <c r="C359" s="75" t="s">
        <v>16</v>
      </c>
      <c r="D359" s="74" t="s">
        <v>366</v>
      </c>
    </row>
    <row r="360" spans="1:4">
      <c r="A360" s="74" t="s">
        <v>719</v>
      </c>
      <c r="B360" s="74" t="s">
        <v>720</v>
      </c>
      <c r="C360" s="75" t="s">
        <v>32</v>
      </c>
      <c r="D360" s="74" t="s">
        <v>368</v>
      </c>
    </row>
    <row r="361" spans="1:4">
      <c r="A361" s="74" t="s">
        <v>721</v>
      </c>
      <c r="B361" s="74" t="s">
        <v>722</v>
      </c>
      <c r="C361" s="75" t="s">
        <v>50</v>
      </c>
      <c r="D361" s="74" t="s">
        <v>370</v>
      </c>
    </row>
    <row r="362" spans="1:4">
      <c r="A362" s="74" t="s">
        <v>723</v>
      </c>
      <c r="B362" s="74" t="s">
        <v>724</v>
      </c>
      <c r="C362" s="75" t="s">
        <v>37</v>
      </c>
      <c r="D362" s="74" t="s">
        <v>386</v>
      </c>
    </row>
    <row r="363" spans="1:4">
      <c r="A363" s="74" t="s">
        <v>725</v>
      </c>
      <c r="B363" s="74" t="s">
        <v>726</v>
      </c>
      <c r="C363" s="75" t="s">
        <v>16</v>
      </c>
      <c r="D363" s="74" t="s">
        <v>366</v>
      </c>
    </row>
    <row r="364" spans="1:4">
      <c r="A364" s="74" t="s">
        <v>727</v>
      </c>
      <c r="B364" s="74" t="s">
        <v>728</v>
      </c>
      <c r="C364" s="75" t="s">
        <v>50</v>
      </c>
      <c r="D364" s="74" t="s">
        <v>370</v>
      </c>
    </row>
    <row r="365" spans="1:4">
      <c r="A365" s="74" t="s">
        <v>729</v>
      </c>
      <c r="B365" s="74" t="s">
        <v>730</v>
      </c>
      <c r="C365" s="75" t="s">
        <v>231</v>
      </c>
      <c r="D365" s="74" t="s">
        <v>231</v>
      </c>
    </row>
    <row r="366" spans="1:4">
      <c r="A366" s="74" t="s">
        <v>731</v>
      </c>
      <c r="B366" s="74" t="s">
        <v>732</v>
      </c>
      <c r="C366" s="75" t="s">
        <v>16</v>
      </c>
      <c r="D366" s="74" t="s">
        <v>366</v>
      </c>
    </row>
    <row r="367" spans="1:4">
      <c r="A367" s="74" t="s">
        <v>733</v>
      </c>
      <c r="B367" s="74" t="s">
        <v>734</v>
      </c>
      <c r="C367" s="75" t="s">
        <v>32</v>
      </c>
      <c r="D367" s="74" t="s">
        <v>368</v>
      </c>
    </row>
    <row r="368" spans="1:4">
      <c r="A368" s="74" t="s">
        <v>735</v>
      </c>
      <c r="B368" s="74" t="s">
        <v>736</v>
      </c>
      <c r="C368" s="75" t="s">
        <v>50</v>
      </c>
      <c r="D368" s="74" t="s">
        <v>370</v>
      </c>
    </row>
    <row r="369" spans="1:4">
      <c r="A369" s="74" t="s">
        <v>737</v>
      </c>
      <c r="B369" s="74" t="s">
        <v>738</v>
      </c>
      <c r="C369" s="75" t="s">
        <v>37</v>
      </c>
      <c r="D369" s="74" t="s">
        <v>386</v>
      </c>
    </row>
    <row r="370" spans="1:4">
      <c r="A370" s="74" t="s">
        <v>739</v>
      </c>
      <c r="B370" s="74" t="s">
        <v>740</v>
      </c>
      <c r="C370" s="75" t="s">
        <v>50</v>
      </c>
      <c r="D370" s="74" t="s">
        <v>370</v>
      </c>
    </row>
    <row r="371" spans="1:4">
      <c r="A371" s="74" t="s">
        <v>741</v>
      </c>
      <c r="B371" s="74" t="s">
        <v>742</v>
      </c>
      <c r="C371" s="75" t="s">
        <v>231</v>
      </c>
      <c r="D371" s="74" t="s">
        <v>231</v>
      </c>
    </row>
    <row r="372" spans="1:4">
      <c r="A372" s="74" t="s">
        <v>743</v>
      </c>
      <c r="B372" s="74" t="s">
        <v>744</v>
      </c>
      <c r="C372" s="75" t="s">
        <v>16</v>
      </c>
      <c r="D372" s="74" t="s">
        <v>366</v>
      </c>
    </row>
    <row r="373" spans="1:4">
      <c r="A373" s="74" t="s">
        <v>745</v>
      </c>
      <c r="B373" s="74" t="s">
        <v>746</v>
      </c>
      <c r="C373" s="75" t="s">
        <v>32</v>
      </c>
      <c r="D373" s="74" t="s">
        <v>368</v>
      </c>
    </row>
    <row r="374" spans="1:4">
      <c r="A374" s="74" t="s">
        <v>747</v>
      </c>
      <c r="B374" s="74" t="s">
        <v>748</v>
      </c>
      <c r="C374" s="75" t="s">
        <v>50</v>
      </c>
      <c r="D374" s="74" t="s">
        <v>370</v>
      </c>
    </row>
    <row r="375" spans="1:4">
      <c r="A375" s="74" t="s">
        <v>749</v>
      </c>
      <c r="B375" s="74" t="s">
        <v>750</v>
      </c>
      <c r="C375" s="75" t="s">
        <v>37</v>
      </c>
      <c r="D375" s="74" t="s">
        <v>386</v>
      </c>
    </row>
    <row r="376" spans="1:4">
      <c r="A376" s="74" t="s">
        <v>751</v>
      </c>
      <c r="B376" s="74" t="s">
        <v>752</v>
      </c>
      <c r="C376" s="75" t="s">
        <v>50</v>
      </c>
      <c r="D376" s="74" t="s">
        <v>370</v>
      </c>
    </row>
    <row r="377" spans="1:4">
      <c r="A377" s="74" t="s">
        <v>753</v>
      </c>
      <c r="B377" s="74" t="s">
        <v>754</v>
      </c>
      <c r="C377" s="75" t="s">
        <v>231</v>
      </c>
      <c r="D377" s="74" t="s">
        <v>231</v>
      </c>
    </row>
    <row r="378" spans="1:4">
      <c r="A378" s="74" t="s">
        <v>755</v>
      </c>
      <c r="B378" s="74" t="s">
        <v>756</v>
      </c>
      <c r="C378" s="75" t="s">
        <v>16</v>
      </c>
      <c r="D378" s="74" t="s">
        <v>366</v>
      </c>
    </row>
    <row r="379" spans="1:4">
      <c r="A379" s="74" t="s">
        <v>757</v>
      </c>
      <c r="B379" s="74" t="s">
        <v>758</v>
      </c>
      <c r="C379" s="75" t="s">
        <v>32</v>
      </c>
      <c r="D379" s="74" t="s">
        <v>368</v>
      </c>
    </row>
    <row r="380" spans="1:4">
      <c r="A380" s="74" t="s">
        <v>759</v>
      </c>
      <c r="B380" s="74" t="s">
        <v>760</v>
      </c>
      <c r="C380" s="75" t="s">
        <v>50</v>
      </c>
      <c r="D380" s="74" t="s">
        <v>370</v>
      </c>
    </row>
    <row r="381" spans="1:4">
      <c r="A381" s="74" t="s">
        <v>761</v>
      </c>
      <c r="B381" s="74" t="s">
        <v>762</v>
      </c>
      <c r="C381" s="75" t="s">
        <v>37</v>
      </c>
      <c r="D381" s="74" t="s">
        <v>386</v>
      </c>
    </row>
    <row r="382" spans="1:4">
      <c r="A382" s="74" t="s">
        <v>763</v>
      </c>
      <c r="B382" s="74" t="s">
        <v>764</v>
      </c>
      <c r="C382" s="75" t="s">
        <v>50</v>
      </c>
      <c r="D382" s="74" t="s">
        <v>370</v>
      </c>
    </row>
    <row r="383" spans="1:4">
      <c r="A383" s="74" t="s">
        <v>765</v>
      </c>
      <c r="B383" s="74" t="s">
        <v>766</v>
      </c>
      <c r="C383" s="75" t="s">
        <v>231</v>
      </c>
      <c r="D383" s="74" t="s">
        <v>231</v>
      </c>
    </row>
    <row r="384" spans="1:4">
      <c r="A384" s="74" t="s">
        <v>767</v>
      </c>
      <c r="B384" s="74" t="s">
        <v>768</v>
      </c>
      <c r="C384" s="75" t="s">
        <v>16</v>
      </c>
      <c r="D384" s="74" t="s">
        <v>366</v>
      </c>
    </row>
    <row r="385" spans="1:4">
      <c r="A385" s="74" t="s">
        <v>769</v>
      </c>
      <c r="B385" s="74" t="s">
        <v>770</v>
      </c>
      <c r="C385" s="75" t="s">
        <v>32</v>
      </c>
      <c r="D385" s="74" t="s">
        <v>368</v>
      </c>
    </row>
    <row r="386" spans="1:4">
      <c r="A386" s="74" t="s">
        <v>771</v>
      </c>
      <c r="B386" s="74" t="s">
        <v>772</v>
      </c>
      <c r="C386" s="75" t="s">
        <v>50</v>
      </c>
      <c r="D386" s="74" t="s">
        <v>370</v>
      </c>
    </row>
    <row r="387" spans="1:4">
      <c r="A387" s="74" t="s">
        <v>773</v>
      </c>
      <c r="B387" s="74" t="s">
        <v>774</v>
      </c>
      <c r="C387" s="75" t="s">
        <v>37</v>
      </c>
      <c r="D387" s="74" t="s">
        <v>386</v>
      </c>
    </row>
    <row r="388" spans="1:4">
      <c r="A388" s="74" t="s">
        <v>775</v>
      </c>
      <c r="B388" s="74" t="s">
        <v>776</v>
      </c>
      <c r="C388" s="75" t="s">
        <v>50</v>
      </c>
      <c r="D388" s="74" t="s">
        <v>370</v>
      </c>
    </row>
    <row r="389" spans="1:4">
      <c r="A389" s="74" t="s">
        <v>777</v>
      </c>
      <c r="B389" s="74" t="s">
        <v>778</v>
      </c>
      <c r="C389" s="75" t="s">
        <v>231</v>
      </c>
      <c r="D389" s="74" t="s">
        <v>231</v>
      </c>
    </row>
    <row r="390" spans="1:4">
      <c r="A390" s="74" t="s">
        <v>779</v>
      </c>
      <c r="B390" s="74" t="s">
        <v>780</v>
      </c>
      <c r="C390" s="75" t="s">
        <v>16</v>
      </c>
      <c r="D390" s="74" t="s">
        <v>366</v>
      </c>
    </row>
    <row r="391" spans="1:4">
      <c r="A391" s="74" t="s">
        <v>781</v>
      </c>
      <c r="B391" s="74" t="s">
        <v>782</v>
      </c>
      <c r="C391" s="75" t="s">
        <v>32</v>
      </c>
      <c r="D391" s="74" t="s">
        <v>368</v>
      </c>
    </row>
    <row r="392" spans="1:4">
      <c r="A392" s="74" t="s">
        <v>783</v>
      </c>
      <c r="B392" s="74" t="s">
        <v>784</v>
      </c>
      <c r="C392" s="75" t="s">
        <v>50</v>
      </c>
      <c r="D392" s="74" t="s">
        <v>370</v>
      </c>
    </row>
    <row r="393" spans="1:4">
      <c r="A393" s="74" t="s">
        <v>785</v>
      </c>
      <c r="B393" s="74" t="s">
        <v>786</v>
      </c>
      <c r="C393" s="75" t="s">
        <v>37</v>
      </c>
      <c r="D393" s="74" t="s">
        <v>386</v>
      </c>
    </row>
    <row r="394" spans="1:4">
      <c r="A394" s="74" t="s">
        <v>787</v>
      </c>
      <c r="B394" s="74" t="s">
        <v>788</v>
      </c>
      <c r="C394" s="75" t="s">
        <v>50</v>
      </c>
      <c r="D394" s="74" t="s">
        <v>370</v>
      </c>
    </row>
    <row r="395" spans="1:4">
      <c r="A395" s="74" t="s">
        <v>789</v>
      </c>
      <c r="B395" s="74" t="s">
        <v>790</v>
      </c>
      <c r="C395" s="75" t="s">
        <v>231</v>
      </c>
      <c r="D395" s="74" t="s">
        <v>231</v>
      </c>
    </row>
    <row r="396" spans="1:4">
      <c r="A396" s="74" t="s">
        <v>791</v>
      </c>
      <c r="B396" s="74" t="s">
        <v>792</v>
      </c>
      <c r="C396" s="75" t="s">
        <v>16</v>
      </c>
      <c r="D396" s="74" t="s">
        <v>366</v>
      </c>
    </row>
    <row r="397" spans="1:4">
      <c r="A397" s="74" t="s">
        <v>793</v>
      </c>
      <c r="B397" s="74" t="s">
        <v>794</v>
      </c>
      <c r="C397" s="75" t="s">
        <v>32</v>
      </c>
      <c r="D397" s="74" t="s">
        <v>368</v>
      </c>
    </row>
    <row r="398" spans="1:4">
      <c r="A398" s="74" t="s">
        <v>795</v>
      </c>
      <c r="B398" s="74" t="s">
        <v>796</v>
      </c>
      <c r="C398" s="75" t="s">
        <v>50</v>
      </c>
      <c r="D398" s="74" t="s">
        <v>370</v>
      </c>
    </row>
    <row r="399" spans="1:4">
      <c r="A399" s="74" t="s">
        <v>797</v>
      </c>
      <c r="B399" s="74" t="s">
        <v>798</v>
      </c>
      <c r="C399" s="75" t="s">
        <v>37</v>
      </c>
      <c r="D399" s="74" t="s">
        <v>386</v>
      </c>
    </row>
    <row r="400" spans="1:4">
      <c r="A400" s="74" t="s">
        <v>799</v>
      </c>
      <c r="B400" s="74" t="s">
        <v>800</v>
      </c>
      <c r="C400" s="75" t="s">
        <v>16</v>
      </c>
      <c r="D400" s="74" t="s">
        <v>366</v>
      </c>
    </row>
    <row r="401" spans="1:4">
      <c r="A401" s="74" t="s">
        <v>801</v>
      </c>
      <c r="B401" s="74" t="s">
        <v>802</v>
      </c>
      <c r="C401" s="75" t="s">
        <v>50</v>
      </c>
      <c r="D401" s="74" t="s">
        <v>370</v>
      </c>
    </row>
    <row r="402" spans="1:4">
      <c r="A402" s="74" t="s">
        <v>803</v>
      </c>
      <c r="B402" s="74" t="s">
        <v>804</v>
      </c>
      <c r="C402" s="75" t="s">
        <v>231</v>
      </c>
      <c r="D402" s="74" t="s">
        <v>231</v>
      </c>
    </row>
    <row r="403" spans="1:4">
      <c r="A403" s="74" t="s">
        <v>805</v>
      </c>
      <c r="B403" s="74" t="s">
        <v>806</v>
      </c>
      <c r="C403" s="75" t="s">
        <v>16</v>
      </c>
      <c r="D403" s="74" t="s">
        <v>366</v>
      </c>
    </row>
    <row r="404" spans="1:4">
      <c r="A404" s="74" t="s">
        <v>807</v>
      </c>
      <c r="B404" s="74" t="s">
        <v>808</v>
      </c>
      <c r="C404" s="75" t="s">
        <v>32</v>
      </c>
      <c r="D404" s="74" t="s">
        <v>368</v>
      </c>
    </row>
    <row r="405" spans="1:4">
      <c r="A405" s="74" t="s">
        <v>809</v>
      </c>
      <c r="B405" s="74" t="s">
        <v>810</v>
      </c>
      <c r="C405" s="75" t="s">
        <v>50</v>
      </c>
      <c r="D405" s="74" t="s">
        <v>370</v>
      </c>
    </row>
    <row r="406" spans="1:4">
      <c r="A406" s="74" t="s">
        <v>811</v>
      </c>
      <c r="B406" s="74" t="s">
        <v>812</v>
      </c>
      <c r="C406" s="75" t="s">
        <v>37</v>
      </c>
      <c r="D406" s="74" t="s">
        <v>386</v>
      </c>
    </row>
    <row r="407" spans="1:4">
      <c r="A407" s="74" t="s">
        <v>813</v>
      </c>
      <c r="B407" s="74" t="s">
        <v>814</v>
      </c>
      <c r="C407" s="75" t="s">
        <v>16</v>
      </c>
      <c r="D407" s="74" t="s">
        <v>366</v>
      </c>
    </row>
    <row r="408" spans="1:4">
      <c r="A408" s="74" t="s">
        <v>815</v>
      </c>
      <c r="B408" s="74" t="s">
        <v>816</v>
      </c>
      <c r="C408" s="75" t="s">
        <v>50</v>
      </c>
      <c r="D408" s="74" t="s">
        <v>370</v>
      </c>
    </row>
    <row r="409" spans="1:4">
      <c r="A409" s="74" t="s">
        <v>817</v>
      </c>
      <c r="B409" s="74" t="s">
        <v>818</v>
      </c>
      <c r="C409" s="75" t="s">
        <v>231</v>
      </c>
      <c r="D409" s="74" t="s">
        <v>231</v>
      </c>
    </row>
    <row r="410" spans="1:4">
      <c r="A410" s="74" t="s">
        <v>819</v>
      </c>
      <c r="B410" s="74" t="s">
        <v>820</v>
      </c>
      <c r="C410" s="75" t="s">
        <v>16</v>
      </c>
      <c r="D410" s="74" t="s">
        <v>366</v>
      </c>
    </row>
    <row r="411" spans="1:4">
      <c r="A411" s="74" t="s">
        <v>821</v>
      </c>
      <c r="B411" s="74" t="s">
        <v>822</v>
      </c>
      <c r="C411" s="75" t="s">
        <v>32</v>
      </c>
      <c r="D411" s="74" t="s">
        <v>368</v>
      </c>
    </row>
    <row r="412" spans="1:4">
      <c r="A412" s="74" t="s">
        <v>823</v>
      </c>
      <c r="B412" s="74" t="s">
        <v>824</v>
      </c>
      <c r="C412" s="75" t="s">
        <v>50</v>
      </c>
      <c r="D412" s="74" t="s">
        <v>370</v>
      </c>
    </row>
    <row r="413" spans="1:4">
      <c r="A413" s="74" t="s">
        <v>825</v>
      </c>
      <c r="B413" s="74" t="s">
        <v>826</v>
      </c>
      <c r="C413" s="75" t="s">
        <v>37</v>
      </c>
      <c r="D413" s="74" t="s">
        <v>386</v>
      </c>
    </row>
    <row r="414" spans="1:4">
      <c r="A414" s="74" t="s">
        <v>827</v>
      </c>
      <c r="B414" s="74" t="s">
        <v>828</v>
      </c>
      <c r="C414" s="75" t="s">
        <v>16</v>
      </c>
      <c r="D414" s="74" t="s">
        <v>366</v>
      </c>
    </row>
    <row r="415" spans="1:4">
      <c r="A415" s="74" t="s">
        <v>829</v>
      </c>
      <c r="B415" s="74" t="s">
        <v>830</v>
      </c>
      <c r="C415" s="75" t="s">
        <v>50</v>
      </c>
      <c r="D415" s="74" t="s">
        <v>370</v>
      </c>
    </row>
    <row r="416" spans="1:4">
      <c r="A416" s="74" t="s">
        <v>831</v>
      </c>
      <c r="B416" s="74" t="s">
        <v>832</v>
      </c>
      <c r="C416" s="75" t="s">
        <v>231</v>
      </c>
      <c r="D416" s="74" t="s">
        <v>231</v>
      </c>
    </row>
    <row r="417" spans="1:4">
      <c r="A417" s="74" t="s">
        <v>833</v>
      </c>
      <c r="B417" s="74" t="s">
        <v>834</v>
      </c>
      <c r="C417" s="75" t="s">
        <v>16</v>
      </c>
      <c r="D417" s="74" t="s">
        <v>366</v>
      </c>
    </row>
    <row r="418" spans="1:4">
      <c r="A418" s="74" t="s">
        <v>835</v>
      </c>
      <c r="B418" s="74" t="s">
        <v>836</v>
      </c>
      <c r="C418" s="75" t="s">
        <v>32</v>
      </c>
      <c r="D418" s="74" t="s">
        <v>368</v>
      </c>
    </row>
    <row r="419" spans="1:4">
      <c r="A419" s="74" t="s">
        <v>837</v>
      </c>
      <c r="B419" s="74" t="s">
        <v>838</v>
      </c>
      <c r="C419" s="75" t="s">
        <v>50</v>
      </c>
      <c r="D419" s="74" t="s">
        <v>370</v>
      </c>
    </row>
    <row r="420" spans="1:4">
      <c r="A420" s="74" t="s">
        <v>839</v>
      </c>
      <c r="B420" s="74" t="s">
        <v>840</v>
      </c>
      <c r="C420" s="75" t="s">
        <v>37</v>
      </c>
      <c r="D420" s="74" t="s">
        <v>386</v>
      </c>
    </row>
    <row r="421" spans="1:4">
      <c r="A421" s="74" t="s">
        <v>841</v>
      </c>
      <c r="B421" s="74" t="s">
        <v>842</v>
      </c>
      <c r="C421" s="75" t="s">
        <v>16</v>
      </c>
      <c r="D421" s="74" t="s">
        <v>366</v>
      </c>
    </row>
    <row r="422" spans="1:4">
      <c r="A422" s="74" t="s">
        <v>843</v>
      </c>
      <c r="B422" s="74" t="s">
        <v>844</v>
      </c>
      <c r="C422" s="75" t="s">
        <v>50</v>
      </c>
      <c r="D422" s="74" t="s">
        <v>370</v>
      </c>
    </row>
    <row r="423" spans="1:4">
      <c r="A423" s="74" t="s">
        <v>845</v>
      </c>
      <c r="B423" s="74" t="s">
        <v>846</v>
      </c>
      <c r="C423" s="75" t="s">
        <v>231</v>
      </c>
      <c r="D423" s="74" t="s">
        <v>231</v>
      </c>
    </row>
    <row r="424" spans="1:4">
      <c r="A424" s="74" t="s">
        <v>847</v>
      </c>
      <c r="B424" s="74" t="s">
        <v>848</v>
      </c>
      <c r="C424" s="75" t="s">
        <v>16</v>
      </c>
      <c r="D424" s="74" t="s">
        <v>366</v>
      </c>
    </row>
    <row r="425" spans="1:4">
      <c r="A425" s="74" t="s">
        <v>849</v>
      </c>
      <c r="B425" s="74" t="s">
        <v>850</v>
      </c>
      <c r="C425" s="75" t="s">
        <v>32</v>
      </c>
      <c r="D425" s="74" t="s">
        <v>368</v>
      </c>
    </row>
    <row r="426" spans="1:4">
      <c r="A426" s="74" t="s">
        <v>851</v>
      </c>
      <c r="B426" s="74" t="s">
        <v>852</v>
      </c>
      <c r="C426" s="75" t="s">
        <v>50</v>
      </c>
      <c r="D426" s="74" t="s">
        <v>370</v>
      </c>
    </row>
    <row r="427" spans="1:4">
      <c r="A427" s="74" t="s">
        <v>853</v>
      </c>
      <c r="B427" s="74" t="s">
        <v>854</v>
      </c>
      <c r="C427" s="75" t="s">
        <v>37</v>
      </c>
      <c r="D427" s="74" t="s">
        <v>386</v>
      </c>
    </row>
    <row r="428" spans="1:4">
      <c r="A428" s="74" t="s">
        <v>855</v>
      </c>
      <c r="B428" s="74" t="s">
        <v>856</v>
      </c>
      <c r="C428" s="75" t="s">
        <v>16</v>
      </c>
      <c r="D428" s="74" t="s">
        <v>366</v>
      </c>
    </row>
    <row r="429" spans="1:4">
      <c r="A429" s="74" t="s">
        <v>857</v>
      </c>
      <c r="B429" s="74" t="s">
        <v>858</v>
      </c>
      <c r="C429" s="75" t="s">
        <v>50</v>
      </c>
      <c r="D429" s="74" t="s">
        <v>370</v>
      </c>
    </row>
    <row r="430" spans="1:4">
      <c r="A430" s="74" t="s">
        <v>859</v>
      </c>
      <c r="B430" s="74" t="s">
        <v>860</v>
      </c>
      <c r="C430" s="75" t="s">
        <v>231</v>
      </c>
      <c r="D430" s="74" t="s">
        <v>231</v>
      </c>
    </row>
    <row r="431" spans="1:4">
      <c r="A431" s="74" t="s">
        <v>861</v>
      </c>
      <c r="B431" s="74" t="s">
        <v>862</v>
      </c>
      <c r="C431" s="75" t="s">
        <v>16</v>
      </c>
      <c r="D431" s="74" t="s">
        <v>366</v>
      </c>
    </row>
    <row r="432" spans="1:4">
      <c r="A432" s="74" t="s">
        <v>863</v>
      </c>
      <c r="B432" s="74" t="s">
        <v>864</v>
      </c>
      <c r="C432" s="75" t="s">
        <v>32</v>
      </c>
      <c r="D432" s="74" t="s">
        <v>368</v>
      </c>
    </row>
    <row r="433" spans="1:4">
      <c r="A433" s="74" t="s">
        <v>865</v>
      </c>
      <c r="B433" s="74" t="s">
        <v>866</v>
      </c>
      <c r="C433" s="75" t="s">
        <v>50</v>
      </c>
      <c r="D433" s="74" t="s">
        <v>370</v>
      </c>
    </row>
    <row r="434" spans="1:4">
      <c r="A434" s="74" t="s">
        <v>867</v>
      </c>
      <c r="B434" s="74" t="s">
        <v>868</v>
      </c>
      <c r="C434" s="75" t="s">
        <v>37</v>
      </c>
      <c r="D434" s="74" t="s">
        <v>386</v>
      </c>
    </row>
    <row r="435" spans="1:4">
      <c r="A435" s="74" t="s">
        <v>869</v>
      </c>
      <c r="B435" s="74" t="s">
        <v>870</v>
      </c>
      <c r="C435" s="75" t="s">
        <v>16</v>
      </c>
      <c r="D435" s="74" t="s">
        <v>366</v>
      </c>
    </row>
    <row r="436" spans="1:4">
      <c r="A436" s="74" t="s">
        <v>871</v>
      </c>
      <c r="B436" s="74" t="s">
        <v>872</v>
      </c>
      <c r="C436" s="75" t="s">
        <v>50</v>
      </c>
      <c r="D436" s="74" t="s">
        <v>370</v>
      </c>
    </row>
    <row r="437" spans="1:4">
      <c r="A437" s="74" t="s">
        <v>873</v>
      </c>
      <c r="B437" s="74" t="s">
        <v>874</v>
      </c>
      <c r="C437" s="75" t="s">
        <v>231</v>
      </c>
      <c r="D437" s="74" t="s">
        <v>231</v>
      </c>
    </row>
    <row r="438" spans="1:4">
      <c r="A438" s="74" t="s">
        <v>875</v>
      </c>
      <c r="B438" s="74" t="s">
        <v>876</v>
      </c>
      <c r="C438" s="75" t="s">
        <v>16</v>
      </c>
      <c r="D438" s="74" t="s">
        <v>366</v>
      </c>
    </row>
    <row r="439" spans="1:4">
      <c r="A439" s="74" t="s">
        <v>877</v>
      </c>
      <c r="B439" s="74" t="s">
        <v>878</v>
      </c>
      <c r="C439" s="75" t="s">
        <v>32</v>
      </c>
      <c r="D439" s="74" t="s">
        <v>368</v>
      </c>
    </row>
    <row r="440" spans="1:4">
      <c r="A440" s="74" t="s">
        <v>879</v>
      </c>
      <c r="B440" s="74" t="s">
        <v>880</v>
      </c>
      <c r="C440" s="75" t="s">
        <v>50</v>
      </c>
      <c r="D440" s="74" t="s">
        <v>370</v>
      </c>
    </row>
    <row r="441" spans="1:4">
      <c r="A441" s="74" t="s">
        <v>881</v>
      </c>
      <c r="B441" s="74" t="s">
        <v>882</v>
      </c>
      <c r="C441" s="75" t="s">
        <v>37</v>
      </c>
      <c r="D441" s="74" t="s">
        <v>386</v>
      </c>
    </row>
    <row r="442" spans="1:4">
      <c r="A442" s="74" t="s">
        <v>883</v>
      </c>
      <c r="B442" s="74" t="s">
        <v>884</v>
      </c>
      <c r="C442" s="75" t="s">
        <v>16</v>
      </c>
      <c r="D442" s="74" t="s">
        <v>366</v>
      </c>
    </row>
    <row r="443" spans="1:4">
      <c r="A443" s="74" t="s">
        <v>885</v>
      </c>
      <c r="B443" s="74" t="s">
        <v>886</v>
      </c>
      <c r="C443" s="75" t="s">
        <v>50</v>
      </c>
      <c r="D443" s="74" t="s">
        <v>370</v>
      </c>
    </row>
    <row r="444" spans="1:4">
      <c r="A444" s="74" t="s">
        <v>887</v>
      </c>
      <c r="B444" s="74" t="s">
        <v>888</v>
      </c>
      <c r="C444" s="75" t="s">
        <v>231</v>
      </c>
      <c r="D444" s="74" t="s">
        <v>231</v>
      </c>
    </row>
    <row r="445" spans="1:4">
      <c r="A445" s="74" t="s">
        <v>889</v>
      </c>
      <c r="B445" s="74" t="s">
        <v>890</v>
      </c>
      <c r="C445" s="75" t="s">
        <v>16</v>
      </c>
      <c r="D445" s="74" t="s">
        <v>366</v>
      </c>
    </row>
    <row r="446" spans="1:4">
      <c r="A446" s="74" t="s">
        <v>891</v>
      </c>
      <c r="B446" s="74" t="s">
        <v>892</v>
      </c>
      <c r="C446" s="75" t="s">
        <v>32</v>
      </c>
      <c r="D446" s="74" t="s">
        <v>368</v>
      </c>
    </row>
    <row r="447" spans="1:4">
      <c r="A447" s="74" t="s">
        <v>893</v>
      </c>
      <c r="B447" s="74" t="s">
        <v>894</v>
      </c>
      <c r="C447" s="75" t="s">
        <v>50</v>
      </c>
      <c r="D447" s="74" t="s">
        <v>370</v>
      </c>
    </row>
    <row r="448" spans="1:4">
      <c r="A448" s="74" t="s">
        <v>895</v>
      </c>
      <c r="B448" s="74" t="s">
        <v>896</v>
      </c>
      <c r="C448" s="75" t="s">
        <v>37</v>
      </c>
      <c r="D448" s="74" t="s">
        <v>386</v>
      </c>
    </row>
    <row r="449" spans="1:4">
      <c r="A449" s="74" t="s">
        <v>897</v>
      </c>
      <c r="B449" s="74" t="s">
        <v>898</v>
      </c>
      <c r="C449" s="75" t="s">
        <v>16</v>
      </c>
      <c r="D449" s="74" t="s">
        <v>366</v>
      </c>
    </row>
    <row r="450" spans="1:4">
      <c r="A450" s="74" t="s">
        <v>899</v>
      </c>
      <c r="B450" s="74" t="s">
        <v>900</v>
      </c>
      <c r="C450" s="75" t="s">
        <v>50</v>
      </c>
      <c r="D450" s="74" t="s">
        <v>370</v>
      </c>
    </row>
    <row r="451" spans="1:4">
      <c r="A451" s="74" t="s">
        <v>901</v>
      </c>
      <c r="B451" s="74" t="s">
        <v>902</v>
      </c>
      <c r="C451" s="75" t="s">
        <v>231</v>
      </c>
      <c r="D451" s="74" t="s">
        <v>231</v>
      </c>
    </row>
    <row r="452" spans="1:4">
      <c r="A452" s="74" t="s">
        <v>903</v>
      </c>
      <c r="B452" s="74" t="s">
        <v>904</v>
      </c>
      <c r="C452" s="75" t="s">
        <v>16</v>
      </c>
      <c r="D452" s="74" t="s">
        <v>366</v>
      </c>
    </row>
    <row r="453" spans="1:4">
      <c r="A453" s="74" t="s">
        <v>905</v>
      </c>
      <c r="B453" s="74" t="s">
        <v>906</v>
      </c>
      <c r="C453" s="75" t="s">
        <v>32</v>
      </c>
      <c r="D453" s="74" t="s">
        <v>368</v>
      </c>
    </row>
    <row r="454" spans="1:4">
      <c r="A454" s="74" t="s">
        <v>907</v>
      </c>
      <c r="B454" s="74" t="s">
        <v>908</v>
      </c>
      <c r="C454" s="75" t="s">
        <v>50</v>
      </c>
      <c r="D454" s="74" t="s">
        <v>370</v>
      </c>
    </row>
    <row r="455" spans="1:4">
      <c r="A455" s="74" t="s">
        <v>909</v>
      </c>
      <c r="B455" s="74" t="s">
        <v>910</v>
      </c>
      <c r="C455" s="75" t="s">
        <v>37</v>
      </c>
      <c r="D455" s="74" t="s">
        <v>386</v>
      </c>
    </row>
    <row r="456" spans="1:4">
      <c r="A456" s="74" t="s">
        <v>911</v>
      </c>
      <c r="B456" s="74" t="s">
        <v>912</v>
      </c>
      <c r="C456" s="75" t="s">
        <v>16</v>
      </c>
      <c r="D456" s="74" t="s">
        <v>366</v>
      </c>
    </row>
    <row r="457" spans="1:4">
      <c r="A457" s="74" t="s">
        <v>913</v>
      </c>
      <c r="B457" s="74" t="s">
        <v>914</v>
      </c>
      <c r="C457" s="75" t="s">
        <v>50</v>
      </c>
      <c r="D457" s="74" t="s">
        <v>370</v>
      </c>
    </row>
    <row r="458" spans="1:4">
      <c r="A458" s="74" t="s">
        <v>915</v>
      </c>
      <c r="B458" s="74" t="s">
        <v>916</v>
      </c>
      <c r="C458" s="75" t="s">
        <v>231</v>
      </c>
      <c r="D458" s="74" t="s">
        <v>231</v>
      </c>
    </row>
    <row r="459" spans="1:4">
      <c r="A459" s="74" t="s">
        <v>917</v>
      </c>
      <c r="B459" s="74" t="s">
        <v>918</v>
      </c>
      <c r="C459" s="75" t="s">
        <v>16</v>
      </c>
      <c r="D459" s="74" t="s">
        <v>366</v>
      </c>
    </row>
    <row r="460" spans="1:4">
      <c r="A460" s="74" t="s">
        <v>919</v>
      </c>
      <c r="B460" s="74" t="s">
        <v>920</v>
      </c>
      <c r="C460" s="75" t="s">
        <v>32</v>
      </c>
      <c r="D460" s="74" t="s">
        <v>368</v>
      </c>
    </row>
    <row r="461" spans="1:4">
      <c r="A461" s="74" t="s">
        <v>921</v>
      </c>
      <c r="B461" s="74" t="s">
        <v>922</v>
      </c>
      <c r="C461" s="75" t="s">
        <v>50</v>
      </c>
      <c r="D461" s="74" t="s">
        <v>370</v>
      </c>
    </row>
    <row r="462" spans="1:4">
      <c r="A462" s="74" t="s">
        <v>923</v>
      </c>
      <c r="B462" s="74" t="s">
        <v>924</v>
      </c>
      <c r="C462" s="75" t="s">
        <v>37</v>
      </c>
      <c r="D462" s="74" t="s">
        <v>386</v>
      </c>
    </row>
    <row r="463" spans="1:4">
      <c r="A463" s="74" t="s">
        <v>925</v>
      </c>
      <c r="B463" s="74" t="s">
        <v>926</v>
      </c>
      <c r="C463" s="75" t="s">
        <v>16</v>
      </c>
      <c r="D463" s="74" t="s">
        <v>366</v>
      </c>
    </row>
    <row r="464" spans="1:4">
      <c r="A464" s="74" t="s">
        <v>927</v>
      </c>
      <c r="B464" s="74" t="s">
        <v>928</v>
      </c>
      <c r="C464" s="75" t="s">
        <v>50</v>
      </c>
      <c r="D464" s="74" t="s">
        <v>370</v>
      </c>
    </row>
    <row r="465" spans="1:4">
      <c r="A465" s="74" t="s">
        <v>929</v>
      </c>
      <c r="B465" s="74" t="s">
        <v>930</v>
      </c>
      <c r="C465" s="75" t="s">
        <v>231</v>
      </c>
      <c r="D465" s="74" t="s">
        <v>231</v>
      </c>
    </row>
    <row r="466" spans="1:4">
      <c r="A466" s="74" t="s">
        <v>931</v>
      </c>
      <c r="B466" s="74" t="s">
        <v>932</v>
      </c>
      <c r="C466" s="75" t="s">
        <v>16</v>
      </c>
      <c r="D466" s="74" t="s">
        <v>366</v>
      </c>
    </row>
    <row r="467" spans="1:4">
      <c r="A467" s="74" t="s">
        <v>933</v>
      </c>
      <c r="B467" s="74" t="s">
        <v>934</v>
      </c>
      <c r="C467" s="75" t="s">
        <v>32</v>
      </c>
      <c r="D467" s="74" t="s">
        <v>368</v>
      </c>
    </row>
    <row r="468" spans="1:4">
      <c r="A468" s="74" t="s">
        <v>935</v>
      </c>
      <c r="B468" s="74" t="s">
        <v>936</v>
      </c>
      <c r="C468" s="75" t="s">
        <v>50</v>
      </c>
      <c r="D468" s="74" t="s">
        <v>370</v>
      </c>
    </row>
    <row r="469" spans="1:4">
      <c r="A469" s="74" t="s">
        <v>937</v>
      </c>
      <c r="B469" s="74" t="s">
        <v>938</v>
      </c>
      <c r="C469" s="75" t="s">
        <v>37</v>
      </c>
      <c r="D469" s="74" t="s">
        <v>386</v>
      </c>
    </row>
    <row r="470" spans="1:4">
      <c r="A470" s="74" t="s">
        <v>939</v>
      </c>
      <c r="B470" s="74" t="s">
        <v>940</v>
      </c>
      <c r="C470" s="75" t="s">
        <v>16</v>
      </c>
      <c r="D470" s="74" t="s">
        <v>366</v>
      </c>
    </row>
    <row r="471" spans="1:4">
      <c r="A471" s="74" t="s">
        <v>941</v>
      </c>
      <c r="B471" s="74" t="s">
        <v>942</v>
      </c>
      <c r="C471" s="75" t="s">
        <v>50</v>
      </c>
      <c r="D471" s="74" t="s">
        <v>370</v>
      </c>
    </row>
    <row r="472" spans="1:4">
      <c r="A472" s="74" t="s">
        <v>943</v>
      </c>
      <c r="B472" s="74" t="s">
        <v>944</v>
      </c>
      <c r="C472" s="75" t="s">
        <v>231</v>
      </c>
      <c r="D472" s="74" t="s">
        <v>231</v>
      </c>
    </row>
    <row r="473" spans="1:4">
      <c r="A473" s="74" t="s">
        <v>945</v>
      </c>
      <c r="B473" s="74" t="s">
        <v>946</v>
      </c>
      <c r="C473" s="75" t="s">
        <v>16</v>
      </c>
      <c r="D473" s="74" t="s">
        <v>366</v>
      </c>
    </row>
    <row r="474" spans="1:4">
      <c r="A474" s="74" t="s">
        <v>947</v>
      </c>
      <c r="B474" s="74" t="s">
        <v>948</v>
      </c>
      <c r="C474" s="75" t="s">
        <v>32</v>
      </c>
      <c r="D474" s="74" t="s">
        <v>368</v>
      </c>
    </row>
    <row r="475" spans="1:4">
      <c r="A475" s="74" t="s">
        <v>949</v>
      </c>
      <c r="B475" s="74" t="s">
        <v>950</v>
      </c>
      <c r="C475" s="75" t="s">
        <v>50</v>
      </c>
      <c r="D475" s="74" t="s">
        <v>370</v>
      </c>
    </row>
    <row r="476" spans="1:4">
      <c r="A476" s="74" t="s">
        <v>951</v>
      </c>
      <c r="B476" s="74" t="s">
        <v>952</v>
      </c>
      <c r="C476" s="75" t="s">
        <v>37</v>
      </c>
      <c r="D476" s="74" t="s">
        <v>386</v>
      </c>
    </row>
    <row r="477" spans="1:4">
      <c r="A477" s="74" t="s">
        <v>953</v>
      </c>
      <c r="B477" s="74" t="s">
        <v>954</v>
      </c>
      <c r="C477" s="75" t="s">
        <v>16</v>
      </c>
      <c r="D477" s="74" t="s">
        <v>366</v>
      </c>
    </row>
    <row r="478" spans="1:4">
      <c r="A478" s="74" t="s">
        <v>955</v>
      </c>
      <c r="B478" s="74" t="s">
        <v>956</v>
      </c>
      <c r="C478" s="75" t="s">
        <v>50</v>
      </c>
      <c r="D478" s="74" t="s">
        <v>370</v>
      </c>
    </row>
    <row r="479" spans="1:4">
      <c r="A479" s="74" t="s">
        <v>957</v>
      </c>
      <c r="B479" s="74" t="s">
        <v>958</v>
      </c>
      <c r="C479" s="75" t="s">
        <v>231</v>
      </c>
      <c r="D479" s="74" t="s">
        <v>231</v>
      </c>
    </row>
    <row r="480" spans="1:4">
      <c r="A480" s="74" t="s">
        <v>959</v>
      </c>
      <c r="B480" s="74" t="s">
        <v>960</v>
      </c>
      <c r="C480" s="75" t="s">
        <v>16</v>
      </c>
      <c r="D480" s="74" t="s">
        <v>366</v>
      </c>
    </row>
    <row r="481" spans="1:4">
      <c r="A481" s="74" t="s">
        <v>961</v>
      </c>
      <c r="B481" s="74" t="s">
        <v>962</v>
      </c>
      <c r="C481" s="75" t="s">
        <v>32</v>
      </c>
      <c r="D481" s="74" t="s">
        <v>368</v>
      </c>
    </row>
    <row r="482" spans="1:4">
      <c r="A482" s="74" t="s">
        <v>963</v>
      </c>
      <c r="B482" s="74" t="s">
        <v>964</v>
      </c>
      <c r="C482" s="75" t="s">
        <v>50</v>
      </c>
      <c r="D482" s="74" t="s">
        <v>370</v>
      </c>
    </row>
    <row r="483" spans="1:4">
      <c r="A483" s="74" t="s">
        <v>965</v>
      </c>
      <c r="B483" s="74" t="s">
        <v>966</v>
      </c>
      <c r="C483" s="75" t="s">
        <v>37</v>
      </c>
      <c r="D483" s="74" t="s">
        <v>386</v>
      </c>
    </row>
    <row r="484" spans="1:4">
      <c r="A484" s="74" t="s">
        <v>967</v>
      </c>
      <c r="B484" s="74" t="s">
        <v>968</v>
      </c>
      <c r="C484" s="75" t="s">
        <v>16</v>
      </c>
      <c r="D484" s="74" t="s">
        <v>366</v>
      </c>
    </row>
    <row r="485" spans="1:4">
      <c r="A485" s="74" t="s">
        <v>969</v>
      </c>
      <c r="B485" s="74" t="s">
        <v>970</v>
      </c>
      <c r="C485" s="75" t="s">
        <v>50</v>
      </c>
      <c r="D485" s="74" t="s">
        <v>370</v>
      </c>
    </row>
    <row r="486" spans="1:4">
      <c r="A486" s="74" t="s">
        <v>971</v>
      </c>
      <c r="B486" s="74" t="s">
        <v>972</v>
      </c>
      <c r="C486" s="75" t="s">
        <v>231</v>
      </c>
      <c r="D486" s="74" t="s">
        <v>231</v>
      </c>
    </row>
    <row r="487" spans="1:4">
      <c r="A487" s="74" t="s">
        <v>973</v>
      </c>
      <c r="B487" s="74" t="s">
        <v>974</v>
      </c>
      <c r="C487" s="75" t="s">
        <v>16</v>
      </c>
      <c r="D487" s="74" t="s">
        <v>366</v>
      </c>
    </row>
    <row r="488" spans="1:4">
      <c r="A488" s="74" t="s">
        <v>975</v>
      </c>
      <c r="B488" s="74" t="s">
        <v>976</v>
      </c>
      <c r="C488" s="75" t="s">
        <v>32</v>
      </c>
      <c r="D488" s="74" t="s">
        <v>368</v>
      </c>
    </row>
    <row r="489" spans="1:4">
      <c r="A489" s="74" t="s">
        <v>977</v>
      </c>
      <c r="B489" s="74" t="s">
        <v>978</v>
      </c>
      <c r="C489" s="75" t="s">
        <v>50</v>
      </c>
      <c r="D489" s="74" t="s">
        <v>370</v>
      </c>
    </row>
    <row r="490" spans="1:4">
      <c r="A490" s="74" t="s">
        <v>979</v>
      </c>
      <c r="B490" s="74" t="s">
        <v>980</v>
      </c>
      <c r="C490" s="75" t="s">
        <v>37</v>
      </c>
      <c r="D490" s="74" t="s">
        <v>386</v>
      </c>
    </row>
    <row r="491" spans="1:4">
      <c r="A491" s="74" t="s">
        <v>981</v>
      </c>
      <c r="B491" s="74" t="s">
        <v>982</v>
      </c>
      <c r="C491" s="75" t="s">
        <v>16</v>
      </c>
      <c r="D491" s="74" t="s">
        <v>366</v>
      </c>
    </row>
    <row r="492" spans="1:4">
      <c r="A492" s="74" t="s">
        <v>983</v>
      </c>
      <c r="B492" s="74" t="s">
        <v>984</v>
      </c>
      <c r="C492" s="75" t="s">
        <v>50</v>
      </c>
      <c r="D492" s="74" t="s">
        <v>370</v>
      </c>
    </row>
    <row r="493" spans="1:4">
      <c r="A493" s="74" t="s">
        <v>985</v>
      </c>
      <c r="B493" s="74" t="s">
        <v>986</v>
      </c>
      <c r="C493" s="75" t="s">
        <v>231</v>
      </c>
      <c r="D493" s="74" t="s">
        <v>231</v>
      </c>
    </row>
    <row r="494" spans="1:4">
      <c r="A494" s="74" t="s">
        <v>987</v>
      </c>
      <c r="B494" s="74" t="s">
        <v>988</v>
      </c>
      <c r="C494" s="75" t="s">
        <v>16</v>
      </c>
      <c r="D494" s="74" t="s">
        <v>366</v>
      </c>
    </row>
    <row r="495" spans="1:4">
      <c r="A495" s="74" t="s">
        <v>989</v>
      </c>
      <c r="B495" s="74" t="s">
        <v>990</v>
      </c>
      <c r="C495" s="75" t="s">
        <v>32</v>
      </c>
      <c r="D495" s="74" t="s">
        <v>368</v>
      </c>
    </row>
    <row r="496" spans="1:4">
      <c r="A496" s="74" t="s">
        <v>991</v>
      </c>
      <c r="B496" s="74" t="s">
        <v>992</v>
      </c>
      <c r="C496" s="75" t="s">
        <v>50</v>
      </c>
      <c r="D496" s="74" t="s">
        <v>370</v>
      </c>
    </row>
    <row r="497" spans="1:4">
      <c r="A497" s="74" t="s">
        <v>993</v>
      </c>
      <c r="B497" s="74" t="s">
        <v>994</v>
      </c>
      <c r="C497" s="75" t="s">
        <v>37</v>
      </c>
      <c r="D497" s="74" t="s">
        <v>386</v>
      </c>
    </row>
    <row r="498" spans="1:4">
      <c r="A498" s="74" t="s">
        <v>995</v>
      </c>
      <c r="B498" s="74" t="s">
        <v>996</v>
      </c>
      <c r="C498" s="75" t="s">
        <v>16</v>
      </c>
      <c r="D498" s="74" t="s">
        <v>366</v>
      </c>
    </row>
    <row r="499" spans="1:4">
      <c r="A499" s="74" t="s">
        <v>997</v>
      </c>
      <c r="B499" s="74" t="s">
        <v>998</v>
      </c>
      <c r="C499" s="75" t="s">
        <v>50</v>
      </c>
      <c r="D499" s="74" t="s">
        <v>370</v>
      </c>
    </row>
    <row r="500" spans="1:4">
      <c r="A500" s="74" t="s">
        <v>999</v>
      </c>
      <c r="B500" s="74" t="s">
        <v>1000</v>
      </c>
      <c r="C500" s="75" t="s">
        <v>231</v>
      </c>
      <c r="D500" s="74" t="s">
        <v>231</v>
      </c>
    </row>
    <row r="501" spans="1:4">
      <c r="A501" s="74" t="s">
        <v>1001</v>
      </c>
      <c r="B501" s="74" t="s">
        <v>1002</v>
      </c>
      <c r="C501" s="75" t="s">
        <v>16</v>
      </c>
      <c r="D501" s="74" t="s">
        <v>366</v>
      </c>
    </row>
    <row r="502" spans="1:4">
      <c r="A502" s="74" t="s">
        <v>1003</v>
      </c>
      <c r="B502" s="74" t="s">
        <v>1004</v>
      </c>
      <c r="C502" s="75" t="s">
        <v>32</v>
      </c>
      <c r="D502" s="74" t="s">
        <v>368</v>
      </c>
    </row>
    <row r="503" spans="1:4">
      <c r="A503" s="74" t="s">
        <v>1005</v>
      </c>
      <c r="B503" s="74" t="s">
        <v>1006</v>
      </c>
      <c r="C503" s="75" t="s">
        <v>50</v>
      </c>
      <c r="D503" s="74" t="s">
        <v>370</v>
      </c>
    </row>
    <row r="504" spans="1:4">
      <c r="A504" s="74" t="s">
        <v>1007</v>
      </c>
      <c r="B504" s="74" t="s">
        <v>1008</v>
      </c>
      <c r="C504" s="75" t="s">
        <v>37</v>
      </c>
      <c r="D504" s="74" t="s">
        <v>386</v>
      </c>
    </row>
    <row r="505" spans="1:4">
      <c r="A505" s="74" t="s">
        <v>1009</v>
      </c>
      <c r="B505" s="74" t="s">
        <v>1010</v>
      </c>
      <c r="C505" s="75" t="s">
        <v>16</v>
      </c>
      <c r="D505" s="74" t="s">
        <v>366</v>
      </c>
    </row>
    <row r="506" spans="1:4">
      <c r="A506" s="74" t="s">
        <v>1011</v>
      </c>
      <c r="B506" s="74" t="s">
        <v>1012</v>
      </c>
      <c r="C506" s="75" t="s">
        <v>50</v>
      </c>
      <c r="D506" s="74" t="s">
        <v>370</v>
      </c>
    </row>
    <row r="507" spans="1:4">
      <c r="A507" s="74" t="s">
        <v>1013</v>
      </c>
      <c r="B507" s="74" t="s">
        <v>1014</v>
      </c>
      <c r="C507" s="75" t="s">
        <v>231</v>
      </c>
      <c r="D507" s="74" t="s">
        <v>231</v>
      </c>
    </row>
    <row r="508" spans="1:4">
      <c r="A508" s="74" t="s">
        <v>1015</v>
      </c>
      <c r="B508" s="74" t="s">
        <v>1016</v>
      </c>
      <c r="C508" s="75" t="s">
        <v>16</v>
      </c>
      <c r="D508" s="74" t="s">
        <v>366</v>
      </c>
    </row>
    <row r="509" spans="1:4">
      <c r="A509" s="74" t="s">
        <v>1017</v>
      </c>
      <c r="B509" s="74" t="s">
        <v>1018</v>
      </c>
      <c r="C509" s="75" t="s">
        <v>32</v>
      </c>
      <c r="D509" s="74" t="s">
        <v>368</v>
      </c>
    </row>
    <row r="510" spans="1:4">
      <c r="A510" s="74" t="s">
        <v>1019</v>
      </c>
      <c r="B510" s="74" t="s">
        <v>1020</v>
      </c>
      <c r="C510" s="75" t="s">
        <v>50</v>
      </c>
      <c r="D510" s="74" t="s">
        <v>370</v>
      </c>
    </row>
    <row r="511" spans="1:4">
      <c r="A511" s="74" t="s">
        <v>1021</v>
      </c>
      <c r="B511" s="74" t="s">
        <v>1022</v>
      </c>
      <c r="C511" s="75" t="s">
        <v>37</v>
      </c>
      <c r="D511" s="74" t="s">
        <v>386</v>
      </c>
    </row>
    <row r="512" spans="1:4">
      <c r="A512" s="74" t="s">
        <v>1023</v>
      </c>
      <c r="B512" s="74" t="s">
        <v>1024</v>
      </c>
      <c r="C512" s="75" t="s">
        <v>16</v>
      </c>
      <c r="D512" s="74" t="s">
        <v>366</v>
      </c>
    </row>
    <row r="513" spans="1:4">
      <c r="A513" s="74" t="s">
        <v>1025</v>
      </c>
      <c r="B513" s="74" t="s">
        <v>1026</v>
      </c>
      <c r="C513" s="75" t="s">
        <v>50</v>
      </c>
      <c r="D513" s="74" t="s">
        <v>370</v>
      </c>
    </row>
    <row r="514" spans="1:4">
      <c r="A514" s="74" t="s">
        <v>1027</v>
      </c>
      <c r="B514" s="74" t="s">
        <v>1028</v>
      </c>
      <c r="C514" s="75" t="s">
        <v>231</v>
      </c>
      <c r="D514" s="74" t="s">
        <v>231</v>
      </c>
    </row>
    <row r="515" spans="1:4">
      <c r="A515" s="74" t="s">
        <v>1029</v>
      </c>
      <c r="B515" s="74" t="s">
        <v>1030</v>
      </c>
      <c r="C515" s="75" t="s">
        <v>16</v>
      </c>
      <c r="D515" s="74" t="s">
        <v>366</v>
      </c>
    </row>
    <row r="516" spans="1:4">
      <c r="A516" s="74" t="s">
        <v>1031</v>
      </c>
      <c r="B516" s="74" t="s">
        <v>1032</v>
      </c>
      <c r="C516" s="75" t="s">
        <v>32</v>
      </c>
      <c r="D516" s="74" t="s">
        <v>368</v>
      </c>
    </row>
    <row r="517" spans="1:4">
      <c r="A517" s="74" t="s">
        <v>1033</v>
      </c>
      <c r="B517" s="74" t="s">
        <v>1034</v>
      </c>
      <c r="C517" s="75" t="s">
        <v>50</v>
      </c>
      <c r="D517" s="74" t="s">
        <v>370</v>
      </c>
    </row>
    <row r="518" spans="1:4">
      <c r="A518" s="74" t="s">
        <v>1035</v>
      </c>
      <c r="B518" s="74" t="s">
        <v>1036</v>
      </c>
      <c r="C518" s="75" t="s">
        <v>37</v>
      </c>
      <c r="D518" s="74" t="s">
        <v>386</v>
      </c>
    </row>
    <row r="519" spans="1:4">
      <c r="A519" s="74" t="s">
        <v>1037</v>
      </c>
      <c r="B519" s="74" t="s">
        <v>1038</v>
      </c>
      <c r="C519" s="75" t="s">
        <v>16</v>
      </c>
      <c r="D519" s="74" t="s">
        <v>366</v>
      </c>
    </row>
    <row r="520" spans="1:4">
      <c r="A520" s="74" t="s">
        <v>1039</v>
      </c>
      <c r="B520" s="74" t="s">
        <v>1040</v>
      </c>
      <c r="C520" s="75" t="s">
        <v>50</v>
      </c>
      <c r="D520" s="74" t="s">
        <v>370</v>
      </c>
    </row>
    <row r="521" spans="1:4">
      <c r="A521" s="74" t="s">
        <v>1041</v>
      </c>
      <c r="B521" s="74" t="s">
        <v>1042</v>
      </c>
      <c r="C521" s="75" t="s">
        <v>231</v>
      </c>
      <c r="D521" s="74" t="s">
        <v>231</v>
      </c>
    </row>
    <row r="522" spans="1:4">
      <c r="A522" s="74" t="s">
        <v>1043</v>
      </c>
      <c r="B522" s="74" t="s">
        <v>1044</v>
      </c>
      <c r="C522" s="75" t="s">
        <v>16</v>
      </c>
      <c r="D522" s="74" t="s">
        <v>366</v>
      </c>
    </row>
    <row r="523" spans="1:4">
      <c r="A523" s="74" t="s">
        <v>1045</v>
      </c>
      <c r="B523" s="74" t="s">
        <v>1046</v>
      </c>
      <c r="C523" s="75" t="s">
        <v>32</v>
      </c>
      <c r="D523" s="74" t="s">
        <v>368</v>
      </c>
    </row>
    <row r="524" spans="1:4">
      <c r="A524" s="74" t="s">
        <v>1047</v>
      </c>
      <c r="B524" s="74" t="s">
        <v>1048</v>
      </c>
      <c r="C524" s="75" t="s">
        <v>50</v>
      </c>
      <c r="D524" s="74" t="s">
        <v>370</v>
      </c>
    </row>
    <row r="525" spans="1:4">
      <c r="A525" s="74" t="s">
        <v>1049</v>
      </c>
      <c r="B525" s="74" t="s">
        <v>1050</v>
      </c>
      <c r="C525" s="75" t="s">
        <v>37</v>
      </c>
      <c r="D525" s="74" t="s">
        <v>386</v>
      </c>
    </row>
    <row r="526" spans="1:4">
      <c r="A526" s="74" t="s">
        <v>1051</v>
      </c>
      <c r="B526" s="74" t="s">
        <v>1052</v>
      </c>
      <c r="C526" s="75" t="s">
        <v>16</v>
      </c>
      <c r="D526" s="74" t="s">
        <v>366</v>
      </c>
    </row>
    <row r="527" spans="1:4">
      <c r="A527" s="74" t="s">
        <v>1053</v>
      </c>
      <c r="B527" s="74" t="s">
        <v>1054</v>
      </c>
      <c r="C527" s="75" t="s">
        <v>50</v>
      </c>
      <c r="D527" s="74" t="s">
        <v>370</v>
      </c>
    </row>
    <row r="528" spans="1:4">
      <c r="A528" s="74" t="s">
        <v>1055</v>
      </c>
      <c r="B528" s="74" t="s">
        <v>1056</v>
      </c>
      <c r="C528" s="75" t="s">
        <v>231</v>
      </c>
      <c r="D528" s="74" t="s">
        <v>231</v>
      </c>
    </row>
    <row r="529" spans="1:4">
      <c r="A529" s="74" t="s">
        <v>1057</v>
      </c>
      <c r="B529" s="74" t="s">
        <v>1058</v>
      </c>
      <c r="C529" s="75" t="s">
        <v>16</v>
      </c>
      <c r="D529" s="74" t="s">
        <v>366</v>
      </c>
    </row>
    <row r="530" spans="1:4">
      <c r="A530" s="74" t="s">
        <v>1059</v>
      </c>
      <c r="B530" s="74" t="s">
        <v>1060</v>
      </c>
      <c r="C530" s="75" t="s">
        <v>32</v>
      </c>
      <c r="D530" s="74" t="s">
        <v>368</v>
      </c>
    </row>
    <row r="531" spans="1:4">
      <c r="A531" s="74" t="s">
        <v>1061</v>
      </c>
      <c r="B531" s="74" t="s">
        <v>1062</v>
      </c>
      <c r="C531" s="75" t="s">
        <v>50</v>
      </c>
      <c r="D531" s="74" t="s">
        <v>370</v>
      </c>
    </row>
    <row r="532" spans="1:4">
      <c r="A532" s="74" t="s">
        <v>1063</v>
      </c>
      <c r="B532" s="74" t="s">
        <v>1064</v>
      </c>
      <c r="C532" s="75" t="s">
        <v>37</v>
      </c>
      <c r="D532" s="74" t="s">
        <v>386</v>
      </c>
    </row>
    <row r="533" spans="1:4">
      <c r="A533" s="74" t="s">
        <v>1065</v>
      </c>
      <c r="B533" s="74" t="s">
        <v>1066</v>
      </c>
      <c r="C533" s="75" t="s">
        <v>16</v>
      </c>
      <c r="D533" s="74" t="s">
        <v>366</v>
      </c>
    </row>
    <row r="534" spans="1:4">
      <c r="A534" s="74" t="s">
        <v>1067</v>
      </c>
      <c r="B534" s="74" t="s">
        <v>1068</v>
      </c>
      <c r="C534" s="75" t="s">
        <v>50</v>
      </c>
      <c r="D534" s="74" t="s">
        <v>370</v>
      </c>
    </row>
    <row r="535" spans="1:4">
      <c r="A535" s="74" t="s">
        <v>1069</v>
      </c>
      <c r="B535" s="74" t="s">
        <v>1070</v>
      </c>
      <c r="C535" s="75" t="s">
        <v>231</v>
      </c>
      <c r="D535" s="74" t="s">
        <v>231</v>
      </c>
    </row>
    <row r="536" spans="1:4">
      <c r="A536" s="74" t="s">
        <v>1071</v>
      </c>
      <c r="B536" s="74" t="s">
        <v>1072</v>
      </c>
      <c r="C536" s="75" t="s">
        <v>16</v>
      </c>
      <c r="D536" s="74" t="s">
        <v>366</v>
      </c>
    </row>
    <row r="537" spans="1:4">
      <c r="A537" s="74" t="s">
        <v>1073</v>
      </c>
      <c r="B537" s="74" t="s">
        <v>1074</v>
      </c>
      <c r="C537" s="75" t="s">
        <v>32</v>
      </c>
      <c r="D537" s="74" t="s">
        <v>368</v>
      </c>
    </row>
    <row r="538" spans="1:4">
      <c r="A538" s="74" t="s">
        <v>1075</v>
      </c>
      <c r="B538" s="74" t="s">
        <v>1076</v>
      </c>
      <c r="C538" s="75" t="s">
        <v>50</v>
      </c>
      <c r="D538" s="74" t="s">
        <v>370</v>
      </c>
    </row>
    <row r="539" spans="1:4">
      <c r="A539" s="74" t="s">
        <v>1077</v>
      </c>
      <c r="B539" s="74" t="s">
        <v>1078</v>
      </c>
      <c r="C539" s="75" t="s">
        <v>37</v>
      </c>
      <c r="D539" s="74" t="s">
        <v>386</v>
      </c>
    </row>
    <row r="540" spans="1:4">
      <c r="A540" s="74" t="s">
        <v>1079</v>
      </c>
      <c r="B540" s="74" t="s">
        <v>1080</v>
      </c>
      <c r="C540" s="75" t="s">
        <v>16</v>
      </c>
      <c r="D540" s="74" t="s">
        <v>366</v>
      </c>
    </row>
    <row r="541" spans="1:4">
      <c r="A541" s="74" t="s">
        <v>1081</v>
      </c>
      <c r="B541" s="74" t="s">
        <v>1082</v>
      </c>
      <c r="C541" s="75" t="s">
        <v>50</v>
      </c>
      <c r="D541" s="74" t="s">
        <v>370</v>
      </c>
    </row>
    <row r="542" spans="1:4">
      <c r="A542" s="74" t="s">
        <v>1083</v>
      </c>
      <c r="B542" s="74" t="s">
        <v>1084</v>
      </c>
      <c r="C542" s="75" t="s">
        <v>231</v>
      </c>
      <c r="D542" s="74" t="s">
        <v>231</v>
      </c>
    </row>
    <row r="543" spans="1:4">
      <c r="A543" s="74" t="s">
        <v>1085</v>
      </c>
      <c r="B543" s="74" t="s">
        <v>1086</v>
      </c>
      <c r="C543" s="75" t="s">
        <v>16</v>
      </c>
      <c r="D543" s="74" t="s">
        <v>366</v>
      </c>
    </row>
    <row r="544" spans="1:4">
      <c r="A544" s="74" t="s">
        <v>1087</v>
      </c>
      <c r="B544" s="74" t="s">
        <v>1088</v>
      </c>
      <c r="C544" s="75" t="s">
        <v>32</v>
      </c>
      <c r="D544" s="74" t="s">
        <v>368</v>
      </c>
    </row>
    <row r="545" spans="1:6">
      <c r="A545" s="74" t="s">
        <v>1089</v>
      </c>
      <c r="B545" s="74" t="s">
        <v>1090</v>
      </c>
      <c r="C545" s="75" t="s">
        <v>50</v>
      </c>
      <c r="D545" s="74" t="s">
        <v>370</v>
      </c>
    </row>
    <row r="546" spans="1:6">
      <c r="A546" s="74" t="s">
        <v>1091</v>
      </c>
      <c r="B546" s="74" t="s">
        <v>1092</v>
      </c>
      <c r="C546" s="75" t="s">
        <v>37</v>
      </c>
      <c r="D546" s="74" t="s">
        <v>386</v>
      </c>
    </row>
    <row r="547" spans="1:6">
      <c r="A547" s="74" t="s">
        <v>1093</v>
      </c>
      <c r="B547" s="74" t="s">
        <v>1094</v>
      </c>
      <c r="C547" s="75" t="s">
        <v>16</v>
      </c>
      <c r="D547" s="74" t="s">
        <v>366</v>
      </c>
    </row>
    <row r="548" spans="1:6">
      <c r="A548" s="74" t="s">
        <v>1095</v>
      </c>
      <c r="B548" s="74" t="s">
        <v>1096</v>
      </c>
      <c r="C548" s="75" t="s">
        <v>50</v>
      </c>
      <c r="D548" s="74" t="s">
        <v>370</v>
      </c>
    </row>
    <row r="549" spans="1:6">
      <c r="A549" s="74" t="s">
        <v>1097</v>
      </c>
      <c r="B549" s="74" t="s">
        <v>1098</v>
      </c>
      <c r="C549" s="75" t="s">
        <v>50</v>
      </c>
      <c r="D549" s="74" t="s">
        <v>370</v>
      </c>
    </row>
    <row r="550" spans="1:6">
      <c r="A550" s="74" t="s">
        <v>1099</v>
      </c>
      <c r="B550" s="74" t="s">
        <v>970</v>
      </c>
      <c r="C550" s="75" t="s">
        <v>50</v>
      </c>
      <c r="D550" s="74" t="s">
        <v>370</v>
      </c>
    </row>
    <row r="551" spans="1:6">
      <c r="A551" s="88" t="s">
        <v>3083</v>
      </c>
      <c r="B551" s="88" t="s">
        <v>3084</v>
      </c>
      <c r="C551" s="89" t="s">
        <v>50</v>
      </c>
      <c r="D551" s="88" t="s">
        <v>370</v>
      </c>
    </row>
    <row r="552" spans="1:6">
      <c r="A552" s="74" t="s">
        <v>1100</v>
      </c>
      <c r="B552" s="74" t="s">
        <v>1101</v>
      </c>
      <c r="C552" s="75" t="s">
        <v>231</v>
      </c>
      <c r="D552" s="74" t="s">
        <v>231</v>
      </c>
    </row>
    <row r="553" spans="1:6">
      <c r="A553" s="74" t="s">
        <v>1102</v>
      </c>
      <c r="B553" s="74" t="s">
        <v>1103</v>
      </c>
      <c r="C553" s="75" t="s">
        <v>50</v>
      </c>
      <c r="D553" s="74" t="s">
        <v>370</v>
      </c>
    </row>
    <row r="554" spans="1:6">
      <c r="A554" s="74" t="s">
        <v>1104</v>
      </c>
      <c r="B554" s="74" t="s">
        <v>1105</v>
      </c>
      <c r="C554" s="75" t="s">
        <v>50</v>
      </c>
      <c r="D554" s="74" t="s">
        <v>370</v>
      </c>
    </row>
    <row r="555" spans="1:6">
      <c r="A555" s="74" t="s">
        <v>1106</v>
      </c>
      <c r="B555" s="74" t="s">
        <v>1107</v>
      </c>
      <c r="C555" s="75" t="s">
        <v>231</v>
      </c>
      <c r="D555" s="74" t="s">
        <v>231</v>
      </c>
    </row>
    <row r="556" spans="1:6">
      <c r="A556" s="74" t="s">
        <v>1108</v>
      </c>
      <c r="B556" s="74" t="s">
        <v>1109</v>
      </c>
      <c r="C556" s="75" t="s">
        <v>231</v>
      </c>
      <c r="D556" s="74" t="s">
        <v>231</v>
      </c>
    </row>
    <row r="557" spans="1:6">
      <c r="A557" s="128" t="s">
        <v>1110</v>
      </c>
      <c r="B557" s="128" t="s">
        <v>1111</v>
      </c>
      <c r="C557" s="129" t="s">
        <v>3092</v>
      </c>
      <c r="D557" s="128" t="s">
        <v>3093</v>
      </c>
      <c r="F557" s="130" t="s">
        <v>3094</v>
      </c>
    </row>
    <row r="558" spans="1:6">
      <c r="A558" s="74" t="s">
        <v>1113</v>
      </c>
      <c r="B558" s="74" t="s">
        <v>1114</v>
      </c>
      <c r="C558" s="75" t="s">
        <v>1112</v>
      </c>
      <c r="D558" s="74" t="s">
        <v>1326</v>
      </c>
    </row>
    <row r="559" spans="1:6">
      <c r="A559" s="74" t="s">
        <v>1115</v>
      </c>
      <c r="B559" s="74" t="s">
        <v>1116</v>
      </c>
      <c r="C559" s="75" t="s">
        <v>1112</v>
      </c>
      <c r="D559" s="74" t="s">
        <v>1326</v>
      </c>
    </row>
    <row r="560" spans="1:6">
      <c r="A560" s="74" t="s">
        <v>1117</v>
      </c>
      <c r="B560" s="74" t="s">
        <v>1118</v>
      </c>
      <c r="C560" s="75" t="s">
        <v>1112</v>
      </c>
      <c r="D560" s="74" t="s">
        <v>1326</v>
      </c>
    </row>
    <row r="561" spans="1:4">
      <c r="A561" s="74" t="s">
        <v>1119</v>
      </c>
      <c r="B561" s="74" t="s">
        <v>1120</v>
      </c>
      <c r="C561" s="75" t="s">
        <v>1112</v>
      </c>
      <c r="D561" s="74" t="s">
        <v>1326</v>
      </c>
    </row>
    <row r="562" spans="1:4">
      <c r="A562" s="74" t="s">
        <v>1121</v>
      </c>
      <c r="B562" s="74" t="s">
        <v>1122</v>
      </c>
      <c r="C562" s="75" t="s">
        <v>1112</v>
      </c>
      <c r="D562" s="74" t="s">
        <v>1326</v>
      </c>
    </row>
    <row r="563" spans="1:4">
      <c r="A563" s="74" t="s">
        <v>1123</v>
      </c>
      <c r="B563" s="74" t="s">
        <v>1124</v>
      </c>
      <c r="C563" s="75" t="s">
        <v>1112</v>
      </c>
      <c r="D563" s="74" t="s">
        <v>1326</v>
      </c>
    </row>
    <row r="564" spans="1:4">
      <c r="A564" s="74" t="s">
        <v>1125</v>
      </c>
      <c r="B564" s="74" t="s">
        <v>1126</v>
      </c>
      <c r="C564" s="75" t="s">
        <v>1112</v>
      </c>
      <c r="D564" s="74" t="s">
        <v>1326</v>
      </c>
    </row>
    <row r="565" spans="1:4">
      <c r="A565" s="74" t="s">
        <v>1127</v>
      </c>
      <c r="B565" s="74" t="s">
        <v>1128</v>
      </c>
      <c r="C565" s="75" t="s">
        <v>1112</v>
      </c>
      <c r="D565" s="74" t="s">
        <v>1326</v>
      </c>
    </row>
    <row r="566" spans="1:4">
      <c r="A566" s="74" t="s">
        <v>1129</v>
      </c>
      <c r="B566" s="74" t="s">
        <v>1130</v>
      </c>
      <c r="C566" s="75" t="s">
        <v>1112</v>
      </c>
      <c r="D566" s="74" t="s">
        <v>1326</v>
      </c>
    </row>
    <row r="567" spans="1:4">
      <c r="A567" s="74" t="s">
        <v>1131</v>
      </c>
      <c r="B567" s="74" t="s">
        <v>1132</v>
      </c>
      <c r="C567" s="75" t="s">
        <v>1112</v>
      </c>
      <c r="D567" s="74" t="s">
        <v>1326</v>
      </c>
    </row>
    <row r="568" spans="1:4">
      <c r="A568" s="74" t="s">
        <v>1133</v>
      </c>
      <c r="B568" s="74" t="s">
        <v>1134</v>
      </c>
      <c r="C568" s="75" t="s">
        <v>1135</v>
      </c>
      <c r="D568" s="74" t="s">
        <v>1349</v>
      </c>
    </row>
    <row r="569" spans="1:4">
      <c r="A569" s="74" t="s">
        <v>1136</v>
      </c>
      <c r="B569" s="74" t="s">
        <v>1137</v>
      </c>
      <c r="C569" s="75" t="s">
        <v>1135</v>
      </c>
      <c r="D569" s="74" t="s">
        <v>1349</v>
      </c>
    </row>
    <row r="570" spans="1:4">
      <c r="A570" s="74" t="s">
        <v>1138</v>
      </c>
      <c r="B570" s="74" t="s">
        <v>1107</v>
      </c>
      <c r="C570" s="75" t="s">
        <v>1139</v>
      </c>
      <c r="D570" s="74" t="s">
        <v>1285</v>
      </c>
    </row>
    <row r="571" spans="1:4">
      <c r="A571" s="74" t="s">
        <v>1140</v>
      </c>
      <c r="B571" s="74" t="s">
        <v>1141</v>
      </c>
      <c r="C571" s="75" t="s">
        <v>1139</v>
      </c>
      <c r="D571" s="74" t="s">
        <v>1285</v>
      </c>
    </row>
    <row r="572" spans="1:4">
      <c r="A572" s="74" t="s">
        <v>1142</v>
      </c>
      <c r="B572" s="74" t="s">
        <v>1143</v>
      </c>
      <c r="C572" s="75" t="s">
        <v>1139</v>
      </c>
      <c r="D572" s="74" t="s">
        <v>1285</v>
      </c>
    </row>
    <row r="573" spans="1:4">
      <c r="A573" s="74" t="s">
        <v>1144</v>
      </c>
      <c r="B573" s="74" t="s">
        <v>1145</v>
      </c>
      <c r="C573" s="75" t="s">
        <v>1146</v>
      </c>
      <c r="D573" s="74" t="s">
        <v>1145</v>
      </c>
    </row>
    <row r="574" spans="1:4">
      <c r="A574" s="74" t="s">
        <v>1147</v>
      </c>
      <c r="B574" s="74" t="s">
        <v>1148</v>
      </c>
      <c r="C574" s="75" t="s">
        <v>1146</v>
      </c>
      <c r="D574" s="74" t="s">
        <v>1145</v>
      </c>
    </row>
    <row r="575" spans="1:4">
      <c r="A575" s="74" t="s">
        <v>1149</v>
      </c>
      <c r="B575" s="74" t="s">
        <v>1150</v>
      </c>
      <c r="C575" s="75" t="s">
        <v>1151</v>
      </c>
      <c r="D575" s="74" t="s">
        <v>1150</v>
      </c>
    </row>
    <row r="576" spans="1:4">
      <c r="A576" s="74" t="s">
        <v>1152</v>
      </c>
      <c r="B576" s="74" t="s">
        <v>1153</v>
      </c>
      <c r="C576" s="75" t="s">
        <v>1151</v>
      </c>
      <c r="D576" s="74" t="s">
        <v>1150</v>
      </c>
    </row>
    <row r="577" spans="1:4">
      <c r="A577" s="74" t="s">
        <v>1154</v>
      </c>
      <c r="B577" s="74" t="s">
        <v>1155</v>
      </c>
      <c r="C577" s="75" t="s">
        <v>27</v>
      </c>
      <c r="D577" s="74" t="s">
        <v>1155</v>
      </c>
    </row>
    <row r="578" spans="1:4">
      <c r="A578" s="74" t="s">
        <v>1156</v>
      </c>
      <c r="B578" s="74" t="s">
        <v>1157</v>
      </c>
      <c r="C578" s="75" t="s">
        <v>1158</v>
      </c>
      <c r="D578" s="74" t="s">
        <v>1157</v>
      </c>
    </row>
    <row r="579" spans="1:4">
      <c r="A579" s="74" t="s">
        <v>1159</v>
      </c>
      <c r="B579" s="74" t="s">
        <v>1157</v>
      </c>
      <c r="C579" s="75" t="s">
        <v>1158</v>
      </c>
      <c r="D579" s="74" t="s">
        <v>1157</v>
      </c>
    </row>
    <row r="580" spans="1:4">
      <c r="A580" s="74" t="s">
        <v>1160</v>
      </c>
      <c r="B580" s="74" t="s">
        <v>1161</v>
      </c>
      <c r="C580" s="75" t="s">
        <v>1162</v>
      </c>
      <c r="D580" s="74" t="s">
        <v>1161</v>
      </c>
    </row>
    <row r="581" spans="1:4">
      <c r="A581" s="74" t="s">
        <v>1163</v>
      </c>
      <c r="B581" s="74" t="s">
        <v>1164</v>
      </c>
      <c r="C581" s="75" t="s">
        <v>1165</v>
      </c>
      <c r="D581" s="74" t="s">
        <v>1164</v>
      </c>
    </row>
    <row r="582" spans="1:4">
      <c r="A582" s="74" t="s">
        <v>1166</v>
      </c>
      <c r="B582" s="74" t="s">
        <v>1167</v>
      </c>
      <c r="C582" s="75" t="s">
        <v>1165</v>
      </c>
      <c r="D582" s="74" t="s">
        <v>1164</v>
      </c>
    </row>
    <row r="583" spans="1:4">
      <c r="A583" s="74" t="s">
        <v>1168</v>
      </c>
      <c r="B583" s="74" t="s">
        <v>1169</v>
      </c>
      <c r="C583" s="75" t="s">
        <v>1170</v>
      </c>
      <c r="D583" s="74" t="s">
        <v>1169</v>
      </c>
    </row>
    <row r="584" spans="1:4">
      <c r="A584" s="74" t="s">
        <v>1171</v>
      </c>
      <c r="B584" s="74" t="s">
        <v>1172</v>
      </c>
      <c r="C584" s="75" t="s">
        <v>1173</v>
      </c>
      <c r="D584" s="74" t="s">
        <v>1172</v>
      </c>
    </row>
    <row r="585" spans="1:4">
      <c r="A585" s="74" t="s">
        <v>1174</v>
      </c>
      <c r="B585" s="74" t="s">
        <v>386</v>
      </c>
      <c r="C585" s="75" t="s">
        <v>37</v>
      </c>
      <c r="D585" s="74" t="s">
        <v>386</v>
      </c>
    </row>
    <row r="586" spans="1:4">
      <c r="A586" s="74" t="s">
        <v>1175</v>
      </c>
      <c r="B586" s="74" t="s">
        <v>1176</v>
      </c>
      <c r="C586" s="75" t="s">
        <v>1177</v>
      </c>
      <c r="D586" s="74" t="s">
        <v>1176</v>
      </c>
    </row>
    <row r="587" spans="1:4">
      <c r="A587" s="74" t="s">
        <v>1178</v>
      </c>
      <c r="B587" s="74" t="s">
        <v>1179</v>
      </c>
      <c r="C587" s="135" t="s">
        <v>37</v>
      </c>
      <c r="D587" s="136" t="s">
        <v>386</v>
      </c>
    </row>
    <row r="588" spans="1:4">
      <c r="A588" s="74" t="s">
        <v>1181</v>
      </c>
      <c r="B588" s="74" t="s">
        <v>1182</v>
      </c>
      <c r="C588" s="75" t="s">
        <v>1183</v>
      </c>
      <c r="D588" s="74" t="s">
        <v>1182</v>
      </c>
    </row>
    <row r="589" spans="1:4">
      <c r="A589" s="74" t="s">
        <v>1184</v>
      </c>
      <c r="B589" s="74" t="s">
        <v>1185</v>
      </c>
      <c r="C589" s="75" t="s">
        <v>1183</v>
      </c>
      <c r="D589" s="74" t="s">
        <v>1182</v>
      </c>
    </row>
    <row r="590" spans="1:4">
      <c r="A590" s="74" t="s">
        <v>1186</v>
      </c>
      <c r="B590" s="74" t="s">
        <v>1187</v>
      </c>
      <c r="C590" s="75" t="s">
        <v>1188</v>
      </c>
      <c r="D590" s="74" t="s">
        <v>1187</v>
      </c>
    </row>
    <row r="591" spans="1:4">
      <c r="A591" s="74" t="s">
        <v>1189</v>
      </c>
      <c r="B591" s="74" t="s">
        <v>1190</v>
      </c>
      <c r="C591" s="75" t="s">
        <v>1191</v>
      </c>
      <c r="D591" s="74" t="s">
        <v>1190</v>
      </c>
    </row>
    <row r="592" spans="1:4">
      <c r="A592" s="74" t="s">
        <v>1192</v>
      </c>
      <c r="B592" s="74" t="s">
        <v>1193</v>
      </c>
      <c r="C592" s="75" t="s">
        <v>1194</v>
      </c>
      <c r="D592" s="74" t="s">
        <v>1193</v>
      </c>
    </row>
    <row r="593" spans="1:4">
      <c r="A593" s="74" t="s">
        <v>1195</v>
      </c>
      <c r="B593" s="74" t="s">
        <v>1196</v>
      </c>
      <c r="C593" s="75" t="s">
        <v>1197</v>
      </c>
      <c r="D593" s="74" t="s">
        <v>1299</v>
      </c>
    </row>
    <row r="594" spans="1:4">
      <c r="A594" s="74" t="s">
        <v>1198</v>
      </c>
      <c r="B594" s="74" t="s">
        <v>1199</v>
      </c>
      <c r="C594" s="75" t="s">
        <v>1200</v>
      </c>
      <c r="D594" s="74" t="s">
        <v>1199</v>
      </c>
    </row>
    <row r="595" spans="1:4">
      <c r="A595" s="74" t="s">
        <v>1201</v>
      </c>
      <c r="B595" s="74" t="s">
        <v>1202</v>
      </c>
      <c r="C595" s="75" t="s">
        <v>1203</v>
      </c>
      <c r="D595" s="74" t="s">
        <v>1202</v>
      </c>
    </row>
    <row r="596" spans="1:4">
      <c r="A596" s="74" t="s">
        <v>1204</v>
      </c>
      <c r="B596" s="74" t="s">
        <v>1205</v>
      </c>
      <c r="C596" s="75" t="s">
        <v>1206</v>
      </c>
      <c r="D596" s="74" t="s">
        <v>1205</v>
      </c>
    </row>
    <row r="597" spans="1:4">
      <c r="A597" s="74" t="s">
        <v>1207</v>
      </c>
      <c r="B597" s="74" t="s">
        <v>1208</v>
      </c>
      <c r="C597" s="75" t="s">
        <v>1209</v>
      </c>
      <c r="D597" s="74" t="s">
        <v>1208</v>
      </c>
    </row>
    <row r="598" spans="1:4">
      <c r="A598" s="74" t="s">
        <v>1210</v>
      </c>
      <c r="B598" s="74" t="s">
        <v>1211</v>
      </c>
      <c r="C598" s="75" t="s">
        <v>1212</v>
      </c>
      <c r="D598" s="74" t="s">
        <v>1361</v>
      </c>
    </row>
    <row r="599" spans="1:4">
      <c r="A599" s="74" t="s">
        <v>1213</v>
      </c>
      <c r="B599" s="74" t="s">
        <v>1214</v>
      </c>
      <c r="C599" s="75" t="s">
        <v>1215</v>
      </c>
      <c r="D599" s="74" t="s">
        <v>1214</v>
      </c>
    </row>
    <row r="600" spans="1:4">
      <c r="A600" s="74" t="s">
        <v>1216</v>
      </c>
      <c r="B600" s="74" t="s">
        <v>1217</v>
      </c>
      <c r="C600" s="75" t="s">
        <v>1215</v>
      </c>
      <c r="D600" s="74" t="s">
        <v>1214</v>
      </c>
    </row>
    <row r="601" spans="1:4">
      <c r="A601" s="74" t="s">
        <v>1218</v>
      </c>
      <c r="B601" s="74" t="s">
        <v>1219</v>
      </c>
      <c r="C601" s="75" t="s">
        <v>1215</v>
      </c>
      <c r="D601" s="74" t="s">
        <v>1214</v>
      </c>
    </row>
    <row r="602" spans="1:4">
      <c r="A602" s="74" t="s">
        <v>1220</v>
      </c>
      <c r="B602" s="74" t="s">
        <v>1221</v>
      </c>
      <c r="C602" s="75" t="s">
        <v>1215</v>
      </c>
      <c r="D602" s="74" t="s">
        <v>1214</v>
      </c>
    </row>
    <row r="603" spans="1:4">
      <c r="A603" s="74" t="s">
        <v>1222</v>
      </c>
      <c r="B603" s="74" t="s">
        <v>1223</v>
      </c>
      <c r="C603" s="75" t="s">
        <v>1215</v>
      </c>
      <c r="D603" s="74" t="s">
        <v>1214</v>
      </c>
    </row>
    <row r="604" spans="1:4">
      <c r="A604" s="74" t="s">
        <v>1224</v>
      </c>
      <c r="B604" s="74" t="s">
        <v>1225</v>
      </c>
      <c r="C604" s="75" t="s">
        <v>1215</v>
      </c>
      <c r="D604" s="74" t="s">
        <v>1214</v>
      </c>
    </row>
    <row r="605" spans="1:4">
      <c r="A605" s="74" t="s">
        <v>1226</v>
      </c>
      <c r="B605" s="74" t="s">
        <v>1227</v>
      </c>
      <c r="C605" s="75" t="s">
        <v>1215</v>
      </c>
      <c r="D605" s="74" t="s">
        <v>1214</v>
      </c>
    </row>
    <row r="606" spans="1:4">
      <c r="A606" s="74" t="s">
        <v>1228</v>
      </c>
      <c r="B606" s="74" t="s">
        <v>1229</v>
      </c>
      <c r="C606" s="75" t="s">
        <v>1215</v>
      </c>
      <c r="D606" s="74" t="s">
        <v>1214</v>
      </c>
    </row>
    <row r="607" spans="1:4">
      <c r="A607" s="74" t="s">
        <v>1230</v>
      </c>
      <c r="B607" s="74" t="s">
        <v>1231</v>
      </c>
      <c r="C607" s="75" t="s">
        <v>1232</v>
      </c>
      <c r="D607" s="74" t="s">
        <v>1231</v>
      </c>
    </row>
    <row r="608" spans="1:4">
      <c r="A608" s="74" t="s">
        <v>1233</v>
      </c>
      <c r="B608" s="74" t="s">
        <v>1234</v>
      </c>
      <c r="C608" s="75" t="s">
        <v>1235</v>
      </c>
      <c r="D608" s="74" t="s">
        <v>1234</v>
      </c>
    </row>
    <row r="609" spans="1:4">
      <c r="A609" s="74" t="s">
        <v>1236</v>
      </c>
      <c r="B609" s="74" t="s">
        <v>1234</v>
      </c>
      <c r="C609" s="75" t="s">
        <v>1235</v>
      </c>
      <c r="D609" s="74" t="s">
        <v>1234</v>
      </c>
    </row>
    <row r="610" spans="1:4">
      <c r="A610" s="74" t="s">
        <v>1237</v>
      </c>
      <c r="B610" s="74" t="s">
        <v>1238</v>
      </c>
      <c r="C610" s="75" t="s">
        <v>1239</v>
      </c>
      <c r="D610" s="74" t="s">
        <v>1238</v>
      </c>
    </row>
    <row r="611" spans="1:4">
      <c r="A611" s="74" t="s">
        <v>1240</v>
      </c>
      <c r="B611" s="74" t="s">
        <v>1241</v>
      </c>
      <c r="C611" s="75" t="s">
        <v>1242</v>
      </c>
      <c r="D611" s="74" t="s">
        <v>1283</v>
      </c>
    </row>
    <row r="612" spans="1:4">
      <c r="A612" s="74" t="s">
        <v>1243</v>
      </c>
      <c r="B612" s="74" t="s">
        <v>1244</v>
      </c>
      <c r="C612" s="75" t="s">
        <v>1245</v>
      </c>
      <c r="D612" s="74" t="s">
        <v>1244</v>
      </c>
    </row>
    <row r="613" spans="1:4">
      <c r="A613" s="74" t="s">
        <v>1246</v>
      </c>
      <c r="B613" s="74" t="s">
        <v>1247</v>
      </c>
      <c r="C613" s="75" t="s">
        <v>1248</v>
      </c>
      <c r="D613" s="74" t="s">
        <v>1247</v>
      </c>
    </row>
    <row r="614" spans="1:4">
      <c r="A614" s="74" t="s">
        <v>1249</v>
      </c>
      <c r="B614" s="74" t="s">
        <v>1250</v>
      </c>
      <c r="C614" s="75" t="s">
        <v>1251</v>
      </c>
      <c r="D614" s="74" t="s">
        <v>1250</v>
      </c>
    </row>
    <row r="615" spans="1:4">
      <c r="A615" s="74" t="s">
        <v>1252</v>
      </c>
      <c r="B615" s="74" t="s">
        <v>1253</v>
      </c>
      <c r="C615" s="75" t="s">
        <v>1254</v>
      </c>
      <c r="D615" s="74" t="s">
        <v>1253</v>
      </c>
    </row>
    <row r="616" spans="1:4">
      <c r="A616" s="74" t="s">
        <v>1255</v>
      </c>
      <c r="B616" s="74" t="s">
        <v>1256</v>
      </c>
      <c r="C616" s="75" t="s">
        <v>1257</v>
      </c>
      <c r="D616" s="74" t="s">
        <v>1256</v>
      </c>
    </row>
    <row r="617" spans="1:4">
      <c r="A617" s="74" t="s">
        <v>1258</v>
      </c>
      <c r="B617" s="74" t="s">
        <v>1259</v>
      </c>
      <c r="C617" s="75" t="s">
        <v>1260</v>
      </c>
      <c r="D617" s="74" t="s">
        <v>1262</v>
      </c>
    </row>
    <row r="618" spans="1:4">
      <c r="A618" s="74" t="s">
        <v>1261</v>
      </c>
      <c r="B618" s="74" t="s">
        <v>1262</v>
      </c>
      <c r="C618" s="75" t="s">
        <v>1260</v>
      </c>
      <c r="D618" s="74" t="s">
        <v>1262</v>
      </c>
    </row>
    <row r="619" spans="1:4">
      <c r="A619" s="74" t="s">
        <v>1263</v>
      </c>
      <c r="B619" s="74" t="s">
        <v>1264</v>
      </c>
      <c r="C619" s="75" t="s">
        <v>1265</v>
      </c>
      <c r="D619" s="74" t="s">
        <v>1264</v>
      </c>
    </row>
    <row r="620" spans="1:4">
      <c r="A620" s="88" t="s">
        <v>3085</v>
      </c>
      <c r="B620" s="88" t="s">
        <v>3086</v>
      </c>
      <c r="C620" s="89"/>
      <c r="D620" s="88"/>
    </row>
    <row r="621" spans="1:4">
      <c r="A621" s="88" t="s">
        <v>3087</v>
      </c>
      <c r="B621" s="88" t="s">
        <v>3088</v>
      </c>
      <c r="C621" s="89"/>
      <c r="D621" s="88"/>
    </row>
    <row r="622" spans="1:4">
      <c r="A622" s="88" t="s">
        <v>3089</v>
      </c>
      <c r="B622" s="88" t="s">
        <v>3088</v>
      </c>
      <c r="C622" s="89"/>
      <c r="D622" s="88"/>
    </row>
    <row r="623" spans="1:4">
      <c r="A623" s="88" t="s">
        <v>3090</v>
      </c>
      <c r="B623" s="88" t="s">
        <v>3088</v>
      </c>
      <c r="C623" s="89"/>
      <c r="D623" s="88"/>
    </row>
    <row r="624" spans="1:4">
      <c r="A624" s="74" t="s">
        <v>1266</v>
      </c>
      <c r="B624" s="74" t="s">
        <v>1267</v>
      </c>
      <c r="C624" s="75" t="s">
        <v>1268</v>
      </c>
      <c r="D624" s="74" t="s">
        <v>1267</v>
      </c>
    </row>
    <row r="625" spans="1:4">
      <c r="A625" s="74" t="s">
        <v>1269</v>
      </c>
      <c r="B625" s="74" t="s">
        <v>1270</v>
      </c>
      <c r="C625" s="75" t="s">
        <v>50</v>
      </c>
      <c r="D625" s="74" t="s">
        <v>370</v>
      </c>
    </row>
    <row r="626" spans="1:4">
      <c r="A626" s="74" t="s">
        <v>1271</v>
      </c>
      <c r="B626" s="74" t="s">
        <v>1272</v>
      </c>
      <c r="C626" s="75" t="s">
        <v>231</v>
      </c>
      <c r="D626" s="74" t="s">
        <v>231</v>
      </c>
    </row>
    <row r="627" spans="1:4">
      <c r="A627" s="74" t="s">
        <v>1273</v>
      </c>
      <c r="B627" s="74" t="s">
        <v>1274</v>
      </c>
      <c r="C627" s="75" t="s">
        <v>231</v>
      </c>
      <c r="D627" s="74" t="s">
        <v>231</v>
      </c>
    </row>
    <row r="628" spans="1:4">
      <c r="A628" s="74" t="s">
        <v>1275</v>
      </c>
      <c r="B628" s="74" t="s">
        <v>1276</v>
      </c>
      <c r="C628" s="75" t="s">
        <v>1277</v>
      </c>
      <c r="D628" s="74" t="s">
        <v>1312</v>
      </c>
    </row>
  </sheetData>
  <sheetProtection algorithmName="SHA-512" hashValue="B/vJ7ZVHo/P1juj63r3AKEpsnzCjs+b8/t6YnwNIt1RdhllbvWqpqtD1I69U3ySFRwgRDVyM0A8dZnfIH3Amgg==" saltValue="05ACZBeqqBd4Yl2Pcq56nA==" spinCount="100000" sheet="1" objects="1" scenarios="1"/>
  <autoFilter ref="A1:D623" xr:uid="{00000000-0009-0000-0000-00000E000000}"/>
  <phoneticPr fontId="3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H561"/>
  <sheetViews>
    <sheetView zoomScaleNormal="100" workbookViewId="0">
      <selection activeCell="C494" sqref="C494"/>
    </sheetView>
  </sheetViews>
  <sheetFormatPr defaultColWidth="8.875" defaultRowHeight="12"/>
  <cols>
    <col min="1" max="1" width="35.125" style="76" bestFit="1" customWidth="1"/>
    <col min="2" max="2" width="36.375" style="76" customWidth="1"/>
    <col min="3" max="3" width="36.375" style="77" customWidth="1"/>
    <col min="4" max="4" width="28" style="76" customWidth="1"/>
    <col min="5" max="16384" width="8.875" style="77"/>
  </cols>
  <sheetData>
    <row r="1" spans="1:8" s="3" customFormat="1" ht="36.75" customHeight="1">
      <c r="A1" s="1" t="s">
        <v>1278</v>
      </c>
      <c r="B1" s="1" t="s">
        <v>9</v>
      </c>
      <c r="C1" s="1" t="s">
        <v>10</v>
      </c>
      <c r="D1" s="2"/>
      <c r="E1" s="2"/>
      <c r="F1" s="2"/>
      <c r="G1" s="2"/>
      <c r="H1" s="2"/>
    </row>
    <row r="2" spans="1:8">
      <c r="A2" s="76" t="s">
        <v>1279</v>
      </c>
      <c r="B2" s="76" t="s">
        <v>1177</v>
      </c>
      <c r="C2" s="77" t="s">
        <v>1176</v>
      </c>
      <c r="D2" s="76" t="s">
        <v>1280</v>
      </c>
    </row>
    <row r="3" spans="1:8">
      <c r="A3" s="76" t="s">
        <v>1279</v>
      </c>
      <c r="B3" s="76" t="s">
        <v>1209</v>
      </c>
      <c r="C3" s="77" t="s">
        <v>1208</v>
      </c>
      <c r="D3" s="76" t="s">
        <v>1281</v>
      </c>
    </row>
    <row r="4" spans="1:8">
      <c r="A4" s="76" t="s">
        <v>1279</v>
      </c>
      <c r="B4" s="76" t="s">
        <v>1188</v>
      </c>
      <c r="C4" s="77" t="s">
        <v>1187</v>
      </c>
      <c r="D4" s="76" t="s">
        <v>1282</v>
      </c>
    </row>
    <row r="5" spans="1:8">
      <c r="A5" s="76" t="s">
        <v>1279</v>
      </c>
      <c r="B5" s="76" t="s">
        <v>1242</v>
      </c>
      <c r="C5" s="77" t="s">
        <v>1283</v>
      </c>
      <c r="D5" s="76" t="s">
        <v>1284</v>
      </c>
    </row>
    <row r="6" spans="1:8">
      <c r="A6" s="76" t="s">
        <v>1279</v>
      </c>
      <c r="B6" s="76" t="s">
        <v>1139</v>
      </c>
      <c r="C6" s="77" t="s">
        <v>1285</v>
      </c>
      <c r="D6" s="76" t="s">
        <v>1286</v>
      </c>
    </row>
    <row r="7" spans="1:8">
      <c r="A7" s="76" t="s">
        <v>1279</v>
      </c>
      <c r="B7" s="76" t="s">
        <v>1146</v>
      </c>
      <c r="C7" s="77" t="s">
        <v>1145</v>
      </c>
      <c r="D7" s="76" t="s">
        <v>1287</v>
      </c>
    </row>
    <row r="8" spans="1:8">
      <c r="A8" s="76" t="s">
        <v>1279</v>
      </c>
      <c r="B8" s="76" t="s">
        <v>1151</v>
      </c>
      <c r="C8" s="77" t="s">
        <v>1150</v>
      </c>
      <c r="D8" s="76" t="s">
        <v>1288</v>
      </c>
    </row>
    <row r="9" spans="1:8">
      <c r="A9" s="76" t="s">
        <v>1279</v>
      </c>
      <c r="B9" s="76" t="s">
        <v>1158</v>
      </c>
      <c r="C9" s="77" t="s">
        <v>1157</v>
      </c>
      <c r="D9" s="76" t="s">
        <v>1289</v>
      </c>
    </row>
    <row r="10" spans="1:8">
      <c r="A10" s="76" t="s">
        <v>1279</v>
      </c>
      <c r="B10" s="76" t="s">
        <v>1162</v>
      </c>
      <c r="C10" s="77" t="s">
        <v>1161</v>
      </c>
      <c r="D10" s="76" t="s">
        <v>1290</v>
      </c>
    </row>
    <row r="11" spans="1:8">
      <c r="A11" s="76" t="s">
        <v>1279</v>
      </c>
      <c r="B11" s="76" t="s">
        <v>1170</v>
      </c>
      <c r="C11" s="77" t="s">
        <v>1169</v>
      </c>
      <c r="D11" s="76" t="s">
        <v>1291</v>
      </c>
    </row>
    <row r="12" spans="1:8">
      <c r="A12" s="76" t="s">
        <v>1279</v>
      </c>
      <c r="B12" s="76" t="s">
        <v>1173</v>
      </c>
      <c r="C12" s="77" t="s">
        <v>1172</v>
      </c>
      <c r="D12" s="76" t="s">
        <v>1292</v>
      </c>
    </row>
    <row r="13" spans="1:8">
      <c r="A13" s="76" t="s">
        <v>1279</v>
      </c>
      <c r="B13" s="76" t="s">
        <v>1293</v>
      </c>
      <c r="C13" s="77" t="s">
        <v>1294</v>
      </c>
      <c r="D13" s="76" t="s">
        <v>1295</v>
      </c>
    </row>
    <row r="14" spans="1:8">
      <c r="A14" s="76" t="s">
        <v>1279</v>
      </c>
      <c r="B14" s="76" t="s">
        <v>1194</v>
      </c>
      <c r="C14" s="77" t="s">
        <v>1193</v>
      </c>
      <c r="D14" s="76" t="s">
        <v>1296</v>
      </c>
    </row>
    <row r="15" spans="1:8">
      <c r="A15" s="76" t="s">
        <v>1279</v>
      </c>
      <c r="B15" s="76" t="s">
        <v>1200</v>
      </c>
      <c r="C15" s="77" t="s">
        <v>1199</v>
      </c>
      <c r="D15" s="76" t="s">
        <v>1297</v>
      </c>
    </row>
    <row r="16" spans="1:8">
      <c r="A16" s="76" t="s">
        <v>1279</v>
      </c>
      <c r="B16" s="76" t="s">
        <v>1203</v>
      </c>
      <c r="C16" s="77" t="s">
        <v>1202</v>
      </c>
      <c r="D16" s="76" t="s">
        <v>1298</v>
      </c>
    </row>
    <row r="17" spans="1:4">
      <c r="A17" s="76" t="s">
        <v>1279</v>
      </c>
      <c r="B17" s="76" t="s">
        <v>1197</v>
      </c>
      <c r="C17" s="77" t="s">
        <v>1299</v>
      </c>
      <c r="D17" s="76" t="s">
        <v>1300</v>
      </c>
    </row>
    <row r="18" spans="1:4">
      <c r="A18" s="76" t="s">
        <v>1279</v>
      </c>
      <c r="B18" s="76" t="s">
        <v>1191</v>
      </c>
      <c r="C18" s="77" t="s">
        <v>1190</v>
      </c>
      <c r="D18" s="76" t="s">
        <v>1301</v>
      </c>
    </row>
    <row r="19" spans="1:4">
      <c r="A19" s="76" t="s">
        <v>1279</v>
      </c>
      <c r="B19" s="76" t="s">
        <v>1235</v>
      </c>
      <c r="C19" s="77" t="s">
        <v>1234</v>
      </c>
      <c r="D19" s="76" t="s">
        <v>1302</v>
      </c>
    </row>
    <row r="20" spans="1:4">
      <c r="A20" s="76" t="s">
        <v>1279</v>
      </c>
      <c r="B20" s="76" t="s">
        <v>1239</v>
      </c>
      <c r="C20" s="77" t="s">
        <v>1238</v>
      </c>
      <c r="D20" s="76" t="s">
        <v>1303</v>
      </c>
    </row>
    <row r="21" spans="1:4">
      <c r="A21" s="76" t="s">
        <v>1279</v>
      </c>
      <c r="B21" s="76" t="s">
        <v>1304</v>
      </c>
      <c r="C21" s="77" t="s">
        <v>1305</v>
      </c>
      <c r="D21" s="76" t="s">
        <v>1306</v>
      </c>
    </row>
    <row r="22" spans="1:4">
      <c r="A22" s="76" t="s">
        <v>1279</v>
      </c>
      <c r="B22" s="76" t="s">
        <v>1165</v>
      </c>
      <c r="C22" s="77" t="s">
        <v>1164</v>
      </c>
      <c r="D22" s="76" t="s">
        <v>1307</v>
      </c>
    </row>
    <row r="23" spans="1:4">
      <c r="A23" s="76" t="s">
        <v>1279</v>
      </c>
      <c r="B23" s="76" t="s">
        <v>1245</v>
      </c>
      <c r="C23" s="77" t="s">
        <v>1244</v>
      </c>
      <c r="D23" s="76" t="s">
        <v>1308</v>
      </c>
    </row>
    <row r="24" spans="1:4">
      <c r="A24" s="76" t="s">
        <v>1279</v>
      </c>
      <c r="B24" s="76" t="s">
        <v>1309</v>
      </c>
      <c r="C24" s="77" t="s">
        <v>1310</v>
      </c>
      <c r="D24" s="76" t="s">
        <v>1311</v>
      </c>
    </row>
    <row r="25" spans="1:4">
      <c r="A25" s="76" t="s">
        <v>1279</v>
      </c>
      <c r="B25" s="76" t="s">
        <v>1277</v>
      </c>
      <c r="C25" s="77" t="s">
        <v>1312</v>
      </c>
      <c r="D25" s="76" t="s">
        <v>1313</v>
      </c>
    </row>
    <row r="26" spans="1:4">
      <c r="A26" s="76" t="s">
        <v>1279</v>
      </c>
      <c r="B26" s="76" t="s">
        <v>1251</v>
      </c>
      <c r="C26" s="77" t="s">
        <v>1250</v>
      </c>
      <c r="D26" s="76" t="s">
        <v>1314</v>
      </c>
    </row>
    <row r="27" spans="1:4">
      <c r="A27" s="76" t="s">
        <v>1279</v>
      </c>
      <c r="B27" s="76" t="s">
        <v>1265</v>
      </c>
      <c r="C27" s="77" t="s">
        <v>1264</v>
      </c>
      <c r="D27" s="76" t="s">
        <v>1315</v>
      </c>
    </row>
    <row r="28" spans="1:4">
      <c r="A28" s="76" t="s">
        <v>1279</v>
      </c>
      <c r="B28" s="76" t="s">
        <v>1268</v>
      </c>
      <c r="C28" s="77" t="s">
        <v>1267</v>
      </c>
      <c r="D28" s="76" t="s">
        <v>1316</v>
      </c>
    </row>
    <row r="29" spans="1:4">
      <c r="A29" s="76" t="s">
        <v>1279</v>
      </c>
      <c r="B29" s="76" t="s">
        <v>1248</v>
      </c>
      <c r="C29" s="77" t="s">
        <v>1247</v>
      </c>
      <c r="D29" s="76" t="s">
        <v>1317</v>
      </c>
    </row>
    <row r="30" spans="1:4">
      <c r="A30" s="76" t="s">
        <v>1279</v>
      </c>
      <c r="B30" s="76" t="s">
        <v>1257</v>
      </c>
      <c r="C30" s="77" t="s">
        <v>1256</v>
      </c>
      <c r="D30" s="76" t="s">
        <v>1318</v>
      </c>
    </row>
    <row r="31" spans="1:4">
      <c r="A31" s="76" t="s">
        <v>1279</v>
      </c>
      <c r="B31" s="76" t="s">
        <v>1319</v>
      </c>
      <c r="C31" s="77" t="s">
        <v>1320</v>
      </c>
      <c r="D31" s="76" t="s">
        <v>1321</v>
      </c>
    </row>
    <row r="32" spans="1:4">
      <c r="A32" s="76" t="s">
        <v>1279</v>
      </c>
      <c r="B32" s="76" t="s">
        <v>16</v>
      </c>
      <c r="C32" s="77" t="s">
        <v>366</v>
      </c>
      <c r="D32" s="76" t="s">
        <v>1322</v>
      </c>
    </row>
    <row r="33" spans="1:4">
      <c r="A33" s="76" t="s">
        <v>1279</v>
      </c>
      <c r="B33" s="76" t="s">
        <v>32</v>
      </c>
      <c r="C33" s="77" t="s">
        <v>368</v>
      </c>
      <c r="D33" s="76" t="s">
        <v>1323</v>
      </c>
    </row>
    <row r="34" spans="1:4">
      <c r="A34" s="76" t="s">
        <v>1279</v>
      </c>
      <c r="B34" s="76" t="s">
        <v>50</v>
      </c>
      <c r="C34" s="77" t="s">
        <v>370</v>
      </c>
      <c r="D34" s="76" t="s">
        <v>1324</v>
      </c>
    </row>
    <row r="35" spans="1:4">
      <c r="A35" s="76" t="s">
        <v>1279</v>
      </c>
      <c r="B35" s="76" t="s">
        <v>1325</v>
      </c>
      <c r="C35" s="77" t="s">
        <v>1326</v>
      </c>
      <c r="D35" s="76" t="s">
        <v>1327</v>
      </c>
    </row>
    <row r="36" spans="1:4">
      <c r="A36" s="76" t="s">
        <v>1279</v>
      </c>
      <c r="B36" s="76" t="s">
        <v>1328</v>
      </c>
      <c r="C36" s="77" t="s">
        <v>1329</v>
      </c>
      <c r="D36" s="76" t="s">
        <v>1330</v>
      </c>
    </row>
    <row r="37" spans="1:4">
      <c r="A37" s="76" t="s">
        <v>1279</v>
      </c>
      <c r="B37" s="76" t="s">
        <v>1331</v>
      </c>
      <c r="C37" s="77" t="s">
        <v>1332</v>
      </c>
      <c r="D37" s="76" t="s">
        <v>1333</v>
      </c>
    </row>
    <row r="38" spans="1:4">
      <c r="A38" s="76" t="s">
        <v>1279</v>
      </c>
      <c r="B38" s="76" t="s">
        <v>1334</v>
      </c>
      <c r="C38" s="77" t="s">
        <v>1335</v>
      </c>
      <c r="D38" s="76" t="s">
        <v>1336</v>
      </c>
    </row>
    <row r="39" spans="1:4">
      <c r="A39" s="76" t="s">
        <v>1279</v>
      </c>
      <c r="B39" s="76" t="s">
        <v>1337</v>
      </c>
      <c r="C39" s="77" t="s">
        <v>1338</v>
      </c>
      <c r="D39" s="76" t="s">
        <v>1339</v>
      </c>
    </row>
    <row r="40" spans="1:4">
      <c r="A40" s="76" t="s">
        <v>1279</v>
      </c>
      <c r="B40" s="76" t="s">
        <v>1340</v>
      </c>
      <c r="C40" s="77" t="s">
        <v>1341</v>
      </c>
      <c r="D40" s="76" t="s">
        <v>1342</v>
      </c>
    </row>
    <row r="41" spans="1:4">
      <c r="A41" s="76" t="s">
        <v>1279</v>
      </c>
      <c r="B41" s="76" t="s">
        <v>1343</v>
      </c>
      <c r="C41" s="77" t="s">
        <v>1344</v>
      </c>
      <c r="D41" s="76" t="s">
        <v>1345</v>
      </c>
    </row>
    <row r="42" spans="1:4">
      <c r="A42" s="76" t="s">
        <v>1279</v>
      </c>
      <c r="B42" s="76" t="s">
        <v>1346</v>
      </c>
      <c r="C42" s="77" t="s">
        <v>1347</v>
      </c>
      <c r="D42" s="76" t="s">
        <v>1348</v>
      </c>
    </row>
    <row r="43" spans="1:4">
      <c r="A43" s="76" t="s">
        <v>1279</v>
      </c>
      <c r="B43" s="76" t="s">
        <v>1135</v>
      </c>
      <c r="C43" s="77" t="s">
        <v>1349</v>
      </c>
      <c r="D43" s="76" t="s">
        <v>1350</v>
      </c>
    </row>
    <row r="44" spans="1:4">
      <c r="A44" s="76" t="s">
        <v>1279</v>
      </c>
      <c r="B44" s="76" t="s">
        <v>1351</v>
      </c>
      <c r="C44" s="77" t="s">
        <v>1352</v>
      </c>
      <c r="D44" s="76" t="s">
        <v>1353</v>
      </c>
    </row>
    <row r="45" spans="1:4">
      <c r="A45" s="76" t="s">
        <v>1279</v>
      </c>
      <c r="B45" s="76" t="s">
        <v>1354</v>
      </c>
      <c r="C45" s="77" t="s">
        <v>1355</v>
      </c>
      <c r="D45" s="76" t="s">
        <v>1356</v>
      </c>
    </row>
    <row r="46" spans="1:4">
      <c r="A46" s="76" t="s">
        <v>1279</v>
      </c>
      <c r="B46" s="76" t="s">
        <v>1183</v>
      </c>
      <c r="C46" s="77" t="s">
        <v>1182</v>
      </c>
      <c r="D46" s="76" t="s">
        <v>1357</v>
      </c>
    </row>
    <row r="47" spans="1:4">
      <c r="A47" s="76" t="s">
        <v>1279</v>
      </c>
      <c r="B47" s="76" t="s">
        <v>1206</v>
      </c>
      <c r="C47" s="77" t="s">
        <v>1205</v>
      </c>
      <c r="D47" s="76" t="s">
        <v>1358</v>
      </c>
    </row>
    <row r="48" spans="1:4">
      <c r="A48" s="76" t="s">
        <v>1279</v>
      </c>
      <c r="B48" s="76" t="s">
        <v>1232</v>
      </c>
      <c r="C48" s="77" t="s">
        <v>1231</v>
      </c>
      <c r="D48" s="76" t="s">
        <v>1359</v>
      </c>
    </row>
    <row r="49" spans="1:4">
      <c r="A49" s="76" t="s">
        <v>1279</v>
      </c>
      <c r="B49" s="76" t="s">
        <v>1215</v>
      </c>
      <c r="C49" s="77" t="s">
        <v>1214</v>
      </c>
      <c r="D49" s="76" t="s">
        <v>1360</v>
      </c>
    </row>
    <row r="50" spans="1:4">
      <c r="A50" s="76" t="s">
        <v>1279</v>
      </c>
      <c r="B50" s="76" t="s">
        <v>1212</v>
      </c>
      <c r="C50" s="77" t="s">
        <v>1361</v>
      </c>
      <c r="D50" s="76" t="s">
        <v>1362</v>
      </c>
    </row>
    <row r="51" spans="1:4">
      <c r="A51" s="76" t="s">
        <v>1279</v>
      </c>
      <c r="B51" s="76" t="s">
        <v>1180</v>
      </c>
      <c r="C51" s="77" t="s">
        <v>1179</v>
      </c>
      <c r="D51" s="76" t="s">
        <v>1363</v>
      </c>
    </row>
    <row r="52" spans="1:4">
      <c r="A52" s="76" t="s">
        <v>1279</v>
      </c>
      <c r="B52" s="76" t="s">
        <v>37</v>
      </c>
      <c r="C52" s="77" t="s">
        <v>386</v>
      </c>
      <c r="D52" s="76" t="s">
        <v>1364</v>
      </c>
    </row>
    <row r="53" spans="1:4">
      <c r="A53" s="76" t="s">
        <v>1279</v>
      </c>
      <c r="B53" s="76" t="s">
        <v>1365</v>
      </c>
      <c r="C53" s="77" t="s">
        <v>1366</v>
      </c>
      <c r="D53" s="76" t="s">
        <v>1367</v>
      </c>
    </row>
    <row r="54" spans="1:4">
      <c r="A54" s="76" t="s">
        <v>1279</v>
      </c>
      <c r="B54" s="76" t="s">
        <v>1112</v>
      </c>
      <c r="C54" s="77" t="s">
        <v>1326</v>
      </c>
      <c r="D54" s="76" t="s">
        <v>1368</v>
      </c>
    </row>
    <row r="55" spans="1:4">
      <c r="A55" s="76" t="s">
        <v>1279</v>
      </c>
      <c r="B55" s="76" t="s">
        <v>1260</v>
      </c>
      <c r="C55" s="77" t="s">
        <v>1262</v>
      </c>
      <c r="D55" s="76" t="s">
        <v>1369</v>
      </c>
    </row>
    <row r="56" spans="1:4">
      <c r="A56" s="76" t="s">
        <v>1279</v>
      </c>
      <c r="B56" s="76" t="s">
        <v>350</v>
      </c>
      <c r="C56" s="77" t="s">
        <v>1370</v>
      </c>
      <c r="D56" s="76" t="s">
        <v>1371</v>
      </c>
    </row>
    <row r="57" spans="1:4">
      <c r="A57" s="76" t="s">
        <v>1279</v>
      </c>
      <c r="B57" s="76" t="s">
        <v>27</v>
      </c>
      <c r="C57" s="77" t="s">
        <v>1155</v>
      </c>
      <c r="D57" s="76" t="s">
        <v>1372</v>
      </c>
    </row>
    <row r="58" spans="1:4">
      <c r="A58" s="76" t="s">
        <v>1279</v>
      </c>
      <c r="B58" s="76" t="s">
        <v>1373</v>
      </c>
      <c r="C58" s="77" t="s">
        <v>1374</v>
      </c>
      <c r="D58" s="76" t="s">
        <v>1375</v>
      </c>
    </row>
    <row r="59" spans="1:4">
      <c r="A59" s="76" t="s">
        <v>1279</v>
      </c>
      <c r="B59" s="76" t="s">
        <v>1254</v>
      </c>
      <c r="C59" s="77" t="s">
        <v>1253</v>
      </c>
      <c r="D59" s="76" t="s">
        <v>1376</v>
      </c>
    </row>
    <row r="60" spans="1:4">
      <c r="A60" s="76" t="s">
        <v>1377</v>
      </c>
      <c r="B60" s="76" t="s">
        <v>1173</v>
      </c>
      <c r="C60" s="77" t="s">
        <v>1172</v>
      </c>
      <c r="D60" s="76" t="s">
        <v>1378</v>
      </c>
    </row>
    <row r="61" spans="1:4">
      <c r="A61" s="76" t="s">
        <v>1377</v>
      </c>
      <c r="B61" s="76" t="s">
        <v>1170</v>
      </c>
      <c r="C61" s="77" t="s">
        <v>1169</v>
      </c>
      <c r="D61" s="76" t="s">
        <v>1379</v>
      </c>
    </row>
    <row r="62" spans="1:4">
      <c r="A62" s="76" t="s">
        <v>1377</v>
      </c>
      <c r="B62" s="76" t="s">
        <v>1162</v>
      </c>
      <c r="C62" s="77" t="s">
        <v>1161</v>
      </c>
      <c r="D62" s="76" t="s">
        <v>1380</v>
      </c>
    </row>
    <row r="63" spans="1:4">
      <c r="A63" s="76" t="s">
        <v>1377</v>
      </c>
      <c r="B63" s="76" t="s">
        <v>1293</v>
      </c>
      <c r="C63" s="77" t="s">
        <v>1294</v>
      </c>
      <c r="D63" s="76" t="s">
        <v>1381</v>
      </c>
    </row>
    <row r="64" spans="1:4">
      <c r="A64" s="76" t="s">
        <v>1377</v>
      </c>
      <c r="B64" s="76" t="s">
        <v>1194</v>
      </c>
      <c r="C64" s="77" t="s">
        <v>1193</v>
      </c>
      <c r="D64" s="76" t="s">
        <v>1382</v>
      </c>
    </row>
    <row r="65" spans="1:4">
      <c r="A65" s="76" t="s">
        <v>1377</v>
      </c>
      <c r="B65" s="76" t="s">
        <v>1200</v>
      </c>
      <c r="C65" s="77" t="s">
        <v>1199</v>
      </c>
      <c r="D65" s="76" t="s">
        <v>1383</v>
      </c>
    </row>
    <row r="66" spans="1:4">
      <c r="A66" s="76" t="s">
        <v>1377</v>
      </c>
      <c r="B66" s="76" t="s">
        <v>1203</v>
      </c>
      <c r="C66" s="77" t="s">
        <v>1202</v>
      </c>
      <c r="D66" s="76" t="s">
        <v>1384</v>
      </c>
    </row>
    <row r="67" spans="1:4">
      <c r="A67" s="76" t="s">
        <v>1377</v>
      </c>
      <c r="B67" s="76" t="s">
        <v>1158</v>
      </c>
      <c r="C67" s="77" t="s">
        <v>1157</v>
      </c>
      <c r="D67" s="76" t="s">
        <v>1385</v>
      </c>
    </row>
    <row r="68" spans="1:4">
      <c r="A68" s="76" t="s">
        <v>1377</v>
      </c>
      <c r="B68" s="76" t="s">
        <v>1151</v>
      </c>
      <c r="C68" s="77" t="s">
        <v>1150</v>
      </c>
      <c r="D68" s="76" t="s">
        <v>1386</v>
      </c>
    </row>
    <row r="69" spans="1:4">
      <c r="A69" s="76" t="s">
        <v>1377</v>
      </c>
      <c r="B69" s="76" t="s">
        <v>1146</v>
      </c>
      <c r="C69" s="77" t="s">
        <v>1145</v>
      </c>
      <c r="D69" s="76" t="s">
        <v>1387</v>
      </c>
    </row>
    <row r="70" spans="1:4">
      <c r="A70" s="76" t="s">
        <v>1377</v>
      </c>
      <c r="B70" s="76" t="s">
        <v>1139</v>
      </c>
      <c r="C70" s="77" t="s">
        <v>1285</v>
      </c>
      <c r="D70" s="76" t="s">
        <v>1388</v>
      </c>
    </row>
    <row r="71" spans="1:4">
      <c r="A71" s="76" t="s">
        <v>1377</v>
      </c>
      <c r="B71" s="76" t="s">
        <v>1242</v>
      </c>
      <c r="C71" s="77" t="s">
        <v>1283</v>
      </c>
      <c r="D71" s="76" t="s">
        <v>1389</v>
      </c>
    </row>
    <row r="72" spans="1:4">
      <c r="A72" s="76" t="s">
        <v>1377</v>
      </c>
      <c r="B72" s="76" t="s">
        <v>1188</v>
      </c>
      <c r="C72" s="77" t="s">
        <v>1187</v>
      </c>
      <c r="D72" s="76" t="s">
        <v>1390</v>
      </c>
    </row>
    <row r="73" spans="1:4">
      <c r="A73" s="76" t="s">
        <v>1377</v>
      </c>
      <c r="B73" s="76" t="s">
        <v>1209</v>
      </c>
      <c r="C73" s="77" t="s">
        <v>1208</v>
      </c>
      <c r="D73" s="76" t="s">
        <v>1391</v>
      </c>
    </row>
    <row r="74" spans="1:4">
      <c r="A74" s="76" t="s">
        <v>1377</v>
      </c>
      <c r="B74" s="76" t="s">
        <v>1197</v>
      </c>
      <c r="C74" s="77" t="s">
        <v>1299</v>
      </c>
      <c r="D74" s="76" t="s">
        <v>1392</v>
      </c>
    </row>
    <row r="75" spans="1:4">
      <c r="A75" s="76" t="s">
        <v>1377</v>
      </c>
      <c r="B75" s="76" t="s">
        <v>1191</v>
      </c>
      <c r="C75" s="77" t="s">
        <v>1190</v>
      </c>
      <c r="D75" s="76" t="s">
        <v>1393</v>
      </c>
    </row>
    <row r="76" spans="1:4">
      <c r="A76" s="76" t="s">
        <v>1377</v>
      </c>
      <c r="B76" s="76" t="s">
        <v>1235</v>
      </c>
      <c r="C76" s="77" t="s">
        <v>1234</v>
      </c>
      <c r="D76" s="76" t="s">
        <v>1394</v>
      </c>
    </row>
    <row r="77" spans="1:4">
      <c r="A77" s="76" t="s">
        <v>1377</v>
      </c>
      <c r="B77" s="76" t="s">
        <v>1239</v>
      </c>
      <c r="C77" s="77" t="s">
        <v>1238</v>
      </c>
      <c r="D77" s="76" t="s">
        <v>1395</v>
      </c>
    </row>
    <row r="78" spans="1:4">
      <c r="A78" s="76" t="s">
        <v>1377</v>
      </c>
      <c r="B78" s="76" t="s">
        <v>1304</v>
      </c>
      <c r="C78" s="77" t="s">
        <v>1305</v>
      </c>
      <c r="D78" s="76" t="s">
        <v>1396</v>
      </c>
    </row>
    <row r="79" spans="1:4">
      <c r="A79" s="76" t="s">
        <v>1377</v>
      </c>
      <c r="B79" s="76" t="s">
        <v>1165</v>
      </c>
      <c r="C79" s="77" t="s">
        <v>1164</v>
      </c>
      <c r="D79" s="76" t="s">
        <v>1397</v>
      </c>
    </row>
    <row r="80" spans="1:4">
      <c r="A80" s="76" t="s">
        <v>1377</v>
      </c>
      <c r="B80" s="76" t="s">
        <v>1245</v>
      </c>
      <c r="C80" s="77" t="s">
        <v>1244</v>
      </c>
      <c r="D80" s="76" t="s">
        <v>1398</v>
      </c>
    </row>
    <row r="81" spans="1:4">
      <c r="A81" s="76" t="s">
        <v>1377</v>
      </c>
      <c r="B81" s="76" t="s">
        <v>1309</v>
      </c>
      <c r="C81" s="77" t="s">
        <v>1310</v>
      </c>
      <c r="D81" s="76" t="s">
        <v>1399</v>
      </c>
    </row>
    <row r="82" spans="1:4">
      <c r="A82" s="76" t="s">
        <v>1377</v>
      </c>
      <c r="B82" s="76" t="s">
        <v>1277</v>
      </c>
      <c r="C82" s="77" t="s">
        <v>1312</v>
      </c>
      <c r="D82" s="76" t="s">
        <v>1400</v>
      </c>
    </row>
    <row r="83" spans="1:4">
      <c r="A83" s="76" t="s">
        <v>1377</v>
      </c>
      <c r="B83" s="76" t="s">
        <v>1251</v>
      </c>
      <c r="C83" s="77" t="s">
        <v>1250</v>
      </c>
      <c r="D83" s="76" t="s">
        <v>1401</v>
      </c>
    </row>
    <row r="84" spans="1:4">
      <c r="A84" s="76" t="s">
        <v>1377</v>
      </c>
      <c r="B84" s="76" t="s">
        <v>1265</v>
      </c>
      <c r="C84" s="77" t="s">
        <v>1264</v>
      </c>
      <c r="D84" s="76" t="s">
        <v>1402</v>
      </c>
    </row>
    <row r="85" spans="1:4">
      <c r="A85" s="76" t="s">
        <v>1377</v>
      </c>
      <c r="B85" s="76" t="s">
        <v>1268</v>
      </c>
      <c r="C85" s="77" t="s">
        <v>1267</v>
      </c>
      <c r="D85" s="76" t="s">
        <v>1403</v>
      </c>
    </row>
    <row r="86" spans="1:4">
      <c r="A86" s="76" t="s">
        <v>1377</v>
      </c>
      <c r="B86" s="76" t="s">
        <v>1248</v>
      </c>
      <c r="C86" s="77" t="s">
        <v>1247</v>
      </c>
      <c r="D86" s="76" t="s">
        <v>1404</v>
      </c>
    </row>
    <row r="87" spans="1:4">
      <c r="A87" s="76" t="s">
        <v>1377</v>
      </c>
      <c r="B87" s="76" t="s">
        <v>1257</v>
      </c>
      <c r="C87" s="77" t="s">
        <v>1256</v>
      </c>
      <c r="D87" s="76" t="s">
        <v>1405</v>
      </c>
    </row>
    <row r="88" spans="1:4">
      <c r="A88" s="76" t="s">
        <v>1377</v>
      </c>
      <c r="B88" s="76" t="s">
        <v>1177</v>
      </c>
      <c r="C88" s="77" t="s">
        <v>1176</v>
      </c>
      <c r="D88" s="76" t="s">
        <v>1406</v>
      </c>
    </row>
    <row r="89" spans="1:4">
      <c r="A89" s="76" t="s">
        <v>1377</v>
      </c>
      <c r="B89" s="76" t="s">
        <v>16</v>
      </c>
      <c r="C89" s="77" t="s">
        <v>366</v>
      </c>
      <c r="D89" s="76" t="s">
        <v>1407</v>
      </c>
    </row>
    <row r="90" spans="1:4">
      <c r="A90" s="76" t="s">
        <v>1377</v>
      </c>
      <c r="B90" s="76" t="s">
        <v>32</v>
      </c>
      <c r="C90" s="77" t="s">
        <v>368</v>
      </c>
      <c r="D90" s="76" t="s">
        <v>1408</v>
      </c>
    </row>
    <row r="91" spans="1:4">
      <c r="A91" s="76" t="s">
        <v>1377</v>
      </c>
      <c r="B91" s="76" t="s">
        <v>50</v>
      </c>
      <c r="C91" s="77" t="s">
        <v>370</v>
      </c>
      <c r="D91" s="76" t="s">
        <v>1409</v>
      </c>
    </row>
    <row r="92" spans="1:4">
      <c r="A92" s="76" t="s">
        <v>1377</v>
      </c>
      <c r="B92" s="76" t="s">
        <v>1325</v>
      </c>
      <c r="C92" s="77" t="s">
        <v>1326</v>
      </c>
      <c r="D92" s="76" t="s">
        <v>1410</v>
      </c>
    </row>
    <row r="93" spans="1:4">
      <c r="A93" s="76" t="s">
        <v>1377</v>
      </c>
      <c r="B93" s="76" t="s">
        <v>1328</v>
      </c>
      <c r="C93" s="77" t="s">
        <v>1329</v>
      </c>
      <c r="D93" s="76" t="s">
        <v>1411</v>
      </c>
    </row>
    <row r="94" spans="1:4">
      <c r="A94" s="76" t="s">
        <v>1377</v>
      </c>
      <c r="B94" s="76" t="s">
        <v>1331</v>
      </c>
      <c r="C94" s="77" t="s">
        <v>1332</v>
      </c>
      <c r="D94" s="76" t="s">
        <v>1412</v>
      </c>
    </row>
    <row r="95" spans="1:4">
      <c r="A95" s="76" t="s">
        <v>1377</v>
      </c>
      <c r="B95" s="76" t="s">
        <v>1334</v>
      </c>
      <c r="C95" s="77" t="s">
        <v>1335</v>
      </c>
      <c r="D95" s="76" t="s">
        <v>1413</v>
      </c>
    </row>
    <row r="96" spans="1:4">
      <c r="A96" s="76" t="s">
        <v>1377</v>
      </c>
      <c r="B96" s="76" t="s">
        <v>1337</v>
      </c>
      <c r="C96" s="77" t="s">
        <v>1338</v>
      </c>
      <c r="D96" s="76" t="s">
        <v>1414</v>
      </c>
    </row>
    <row r="97" spans="1:4">
      <c r="A97" s="76" t="s">
        <v>1377</v>
      </c>
      <c r="B97" s="76" t="s">
        <v>1340</v>
      </c>
      <c r="C97" s="77" t="s">
        <v>1341</v>
      </c>
      <c r="D97" s="76" t="s">
        <v>1415</v>
      </c>
    </row>
    <row r="98" spans="1:4">
      <c r="A98" s="76" t="s">
        <v>1377</v>
      </c>
      <c r="B98" s="76" t="s">
        <v>1343</v>
      </c>
      <c r="C98" s="77" t="s">
        <v>1344</v>
      </c>
      <c r="D98" s="76" t="s">
        <v>1416</v>
      </c>
    </row>
    <row r="99" spans="1:4">
      <c r="A99" s="76" t="s">
        <v>1377</v>
      </c>
      <c r="B99" s="76" t="s">
        <v>1346</v>
      </c>
      <c r="C99" s="77" t="s">
        <v>1347</v>
      </c>
      <c r="D99" s="76" t="s">
        <v>1417</v>
      </c>
    </row>
    <row r="100" spans="1:4">
      <c r="A100" s="76" t="s">
        <v>1377</v>
      </c>
      <c r="B100" s="76" t="s">
        <v>1135</v>
      </c>
      <c r="C100" s="77" t="s">
        <v>1349</v>
      </c>
      <c r="D100" s="76" t="s">
        <v>1418</v>
      </c>
    </row>
    <row r="101" spans="1:4">
      <c r="A101" s="76" t="s">
        <v>1377</v>
      </c>
      <c r="B101" s="76" t="s">
        <v>1351</v>
      </c>
      <c r="C101" s="77" t="s">
        <v>1352</v>
      </c>
      <c r="D101" s="76" t="s">
        <v>1419</v>
      </c>
    </row>
    <row r="102" spans="1:4">
      <c r="A102" s="76" t="s">
        <v>1377</v>
      </c>
      <c r="B102" s="76" t="s">
        <v>1354</v>
      </c>
      <c r="C102" s="77" t="s">
        <v>1355</v>
      </c>
      <c r="D102" s="76" t="s">
        <v>1420</v>
      </c>
    </row>
    <row r="103" spans="1:4">
      <c r="A103" s="76" t="s">
        <v>1377</v>
      </c>
      <c r="B103" s="76" t="s">
        <v>1183</v>
      </c>
      <c r="C103" s="77" t="s">
        <v>1182</v>
      </c>
      <c r="D103" s="76" t="s">
        <v>1421</v>
      </c>
    </row>
    <row r="104" spans="1:4">
      <c r="A104" s="76" t="s">
        <v>1377</v>
      </c>
      <c r="B104" s="76" t="s">
        <v>1206</v>
      </c>
      <c r="C104" s="77" t="s">
        <v>1205</v>
      </c>
      <c r="D104" s="76" t="s">
        <v>1422</v>
      </c>
    </row>
    <row r="105" spans="1:4">
      <c r="A105" s="76" t="s">
        <v>1377</v>
      </c>
      <c r="B105" s="76" t="s">
        <v>1232</v>
      </c>
      <c r="C105" s="77" t="s">
        <v>1231</v>
      </c>
      <c r="D105" s="76" t="s">
        <v>1423</v>
      </c>
    </row>
    <row r="106" spans="1:4">
      <c r="A106" s="76" t="s">
        <v>1377</v>
      </c>
      <c r="B106" s="76" t="s">
        <v>1215</v>
      </c>
      <c r="C106" s="77" t="s">
        <v>1214</v>
      </c>
      <c r="D106" s="76" t="s">
        <v>1424</v>
      </c>
    </row>
    <row r="107" spans="1:4">
      <c r="A107" s="76" t="s">
        <v>1377</v>
      </c>
      <c r="B107" s="76" t="s">
        <v>1212</v>
      </c>
      <c r="C107" s="77" t="s">
        <v>1361</v>
      </c>
      <c r="D107" s="76" t="s">
        <v>1425</v>
      </c>
    </row>
    <row r="108" spans="1:4">
      <c r="A108" s="76" t="s">
        <v>1377</v>
      </c>
      <c r="B108" s="76" t="s">
        <v>1180</v>
      </c>
      <c r="C108" s="77" t="s">
        <v>1179</v>
      </c>
      <c r="D108" s="76" t="s">
        <v>1426</v>
      </c>
    </row>
    <row r="109" spans="1:4">
      <c r="A109" s="76" t="s">
        <v>1377</v>
      </c>
      <c r="B109" s="76" t="s">
        <v>37</v>
      </c>
      <c r="C109" s="77" t="s">
        <v>386</v>
      </c>
      <c r="D109" s="76" t="s">
        <v>1427</v>
      </c>
    </row>
    <row r="110" spans="1:4">
      <c r="A110" s="76" t="s">
        <v>1377</v>
      </c>
      <c r="B110" s="76" t="s">
        <v>27</v>
      </c>
      <c r="C110" s="77" t="s">
        <v>1155</v>
      </c>
      <c r="D110" s="76" t="s">
        <v>1428</v>
      </c>
    </row>
    <row r="111" spans="1:4">
      <c r="A111" s="76" t="s">
        <v>1377</v>
      </c>
      <c r="B111" s="76" t="s">
        <v>1373</v>
      </c>
      <c r="C111" s="77" t="s">
        <v>1374</v>
      </c>
      <c r="D111" s="76" t="s">
        <v>1429</v>
      </c>
    </row>
    <row r="112" spans="1:4">
      <c r="A112" s="76" t="s">
        <v>1377</v>
      </c>
      <c r="B112" s="76" t="s">
        <v>1254</v>
      </c>
      <c r="C112" s="77" t="s">
        <v>1253</v>
      </c>
      <c r="D112" s="76" t="s">
        <v>1430</v>
      </c>
    </row>
    <row r="113" spans="1:4">
      <c r="A113" s="76" t="s">
        <v>1377</v>
      </c>
      <c r="B113" s="76" t="s">
        <v>350</v>
      </c>
      <c r="C113" s="77" t="s">
        <v>1370</v>
      </c>
      <c r="D113" s="76" t="s">
        <v>1431</v>
      </c>
    </row>
    <row r="114" spans="1:4">
      <c r="A114" s="76" t="s">
        <v>1377</v>
      </c>
      <c r="B114" s="76" t="s">
        <v>1260</v>
      </c>
      <c r="C114" s="77" t="s">
        <v>1262</v>
      </c>
      <c r="D114" s="76" t="s">
        <v>1432</v>
      </c>
    </row>
    <row r="115" spans="1:4">
      <c r="A115" s="76" t="s">
        <v>1377</v>
      </c>
      <c r="B115" s="76" t="s">
        <v>1112</v>
      </c>
      <c r="C115" s="77" t="s">
        <v>1326</v>
      </c>
      <c r="D115" s="76" t="s">
        <v>1433</v>
      </c>
    </row>
    <row r="116" spans="1:4">
      <c r="A116" s="76" t="s">
        <v>1377</v>
      </c>
      <c r="B116" s="76" t="s">
        <v>1365</v>
      </c>
      <c r="C116" s="77" t="s">
        <v>1366</v>
      </c>
      <c r="D116" s="76" t="s">
        <v>1434</v>
      </c>
    </row>
    <row r="117" spans="1:4">
      <c r="A117" s="76" t="s">
        <v>1435</v>
      </c>
      <c r="B117" s="76" t="s">
        <v>1436</v>
      </c>
      <c r="C117" s="77" t="s">
        <v>1437</v>
      </c>
      <c r="D117" s="76" t="s">
        <v>1438</v>
      </c>
    </row>
    <row r="118" spans="1:4">
      <c r="A118" s="76" t="s">
        <v>1439</v>
      </c>
      <c r="B118" s="76" t="s">
        <v>1188</v>
      </c>
      <c r="C118" s="77" t="s">
        <v>1187</v>
      </c>
      <c r="D118" s="76" t="s">
        <v>1440</v>
      </c>
    </row>
    <row r="119" spans="1:4">
      <c r="A119" s="76" t="s">
        <v>1439</v>
      </c>
      <c r="B119" s="76" t="s">
        <v>1242</v>
      </c>
      <c r="C119" s="77" t="s">
        <v>1283</v>
      </c>
      <c r="D119" s="76" t="s">
        <v>1441</v>
      </c>
    </row>
    <row r="120" spans="1:4">
      <c r="A120" s="76" t="s">
        <v>1439</v>
      </c>
      <c r="B120" s="76" t="s">
        <v>1139</v>
      </c>
      <c r="C120" s="77" t="s">
        <v>1285</v>
      </c>
      <c r="D120" s="76" t="s">
        <v>1442</v>
      </c>
    </row>
    <row r="121" spans="1:4">
      <c r="A121" s="76" t="s">
        <v>1439</v>
      </c>
      <c r="B121" s="76" t="s">
        <v>1146</v>
      </c>
      <c r="C121" s="77" t="s">
        <v>1145</v>
      </c>
      <c r="D121" s="76" t="s">
        <v>1443</v>
      </c>
    </row>
    <row r="122" spans="1:4">
      <c r="A122" s="76" t="s">
        <v>1439</v>
      </c>
      <c r="B122" s="76" t="s">
        <v>1151</v>
      </c>
      <c r="C122" s="77" t="s">
        <v>1150</v>
      </c>
      <c r="D122" s="76" t="s">
        <v>1444</v>
      </c>
    </row>
    <row r="123" spans="1:4">
      <c r="A123" s="76" t="s">
        <v>1439</v>
      </c>
      <c r="B123" s="76" t="s">
        <v>1158</v>
      </c>
      <c r="C123" s="77" t="s">
        <v>1157</v>
      </c>
      <c r="D123" s="76" t="s">
        <v>1445</v>
      </c>
    </row>
    <row r="124" spans="1:4">
      <c r="A124" s="76" t="s">
        <v>1439</v>
      </c>
      <c r="B124" s="76" t="s">
        <v>1162</v>
      </c>
      <c r="C124" s="77" t="s">
        <v>1161</v>
      </c>
      <c r="D124" s="76" t="s">
        <v>1446</v>
      </c>
    </row>
    <row r="125" spans="1:4">
      <c r="A125" s="76" t="s">
        <v>1439</v>
      </c>
      <c r="B125" s="76" t="s">
        <v>1170</v>
      </c>
      <c r="C125" s="77" t="s">
        <v>1169</v>
      </c>
      <c r="D125" s="76" t="s">
        <v>1447</v>
      </c>
    </row>
    <row r="126" spans="1:4">
      <c r="A126" s="76" t="s">
        <v>1439</v>
      </c>
      <c r="B126" s="76" t="s">
        <v>1173</v>
      </c>
      <c r="C126" s="77" t="s">
        <v>1172</v>
      </c>
      <c r="D126" s="76" t="s">
        <v>1448</v>
      </c>
    </row>
    <row r="127" spans="1:4">
      <c r="A127" s="76" t="s">
        <v>1439</v>
      </c>
      <c r="B127" s="76" t="s">
        <v>1293</v>
      </c>
      <c r="C127" s="77" t="s">
        <v>1294</v>
      </c>
      <c r="D127" s="76" t="s">
        <v>1449</v>
      </c>
    </row>
    <row r="128" spans="1:4">
      <c r="A128" s="76" t="s">
        <v>1439</v>
      </c>
      <c r="B128" s="76" t="s">
        <v>1194</v>
      </c>
      <c r="C128" s="77" t="s">
        <v>1193</v>
      </c>
      <c r="D128" s="76" t="s">
        <v>1450</v>
      </c>
    </row>
    <row r="129" spans="1:4">
      <c r="A129" s="76" t="s">
        <v>1439</v>
      </c>
      <c r="B129" s="76" t="s">
        <v>1200</v>
      </c>
      <c r="C129" s="77" t="s">
        <v>1199</v>
      </c>
      <c r="D129" s="76" t="s">
        <v>1451</v>
      </c>
    </row>
    <row r="130" spans="1:4">
      <c r="A130" s="76" t="s">
        <v>1439</v>
      </c>
      <c r="B130" s="76" t="s">
        <v>1203</v>
      </c>
      <c r="C130" s="77" t="s">
        <v>1202</v>
      </c>
      <c r="D130" s="76" t="s">
        <v>1452</v>
      </c>
    </row>
    <row r="131" spans="1:4">
      <c r="A131" s="76" t="s">
        <v>1439</v>
      </c>
      <c r="B131" s="76" t="s">
        <v>1197</v>
      </c>
      <c r="C131" s="77" t="s">
        <v>1299</v>
      </c>
      <c r="D131" s="76" t="s">
        <v>1453</v>
      </c>
    </row>
    <row r="132" spans="1:4">
      <c r="A132" s="76" t="s">
        <v>1439</v>
      </c>
      <c r="B132" s="76" t="s">
        <v>1191</v>
      </c>
      <c r="C132" s="77" t="s">
        <v>1190</v>
      </c>
      <c r="D132" s="76" t="s">
        <v>1454</v>
      </c>
    </row>
    <row r="133" spans="1:4">
      <c r="A133" s="76" t="s">
        <v>1439</v>
      </c>
      <c r="B133" s="76" t="s">
        <v>1235</v>
      </c>
      <c r="C133" s="77" t="s">
        <v>1234</v>
      </c>
      <c r="D133" s="76" t="s">
        <v>1455</v>
      </c>
    </row>
    <row r="134" spans="1:4">
      <c r="A134" s="76" t="s">
        <v>1439</v>
      </c>
      <c r="B134" s="76" t="s">
        <v>1239</v>
      </c>
      <c r="C134" s="77" t="s">
        <v>1238</v>
      </c>
      <c r="D134" s="76" t="s">
        <v>1456</v>
      </c>
    </row>
    <row r="135" spans="1:4">
      <c r="A135" s="76" t="s">
        <v>1439</v>
      </c>
      <c r="B135" s="76" t="s">
        <v>1304</v>
      </c>
      <c r="C135" s="77" t="s">
        <v>1305</v>
      </c>
      <c r="D135" s="76" t="s">
        <v>1457</v>
      </c>
    </row>
    <row r="136" spans="1:4">
      <c r="A136" s="76" t="s">
        <v>1439</v>
      </c>
      <c r="B136" s="76" t="s">
        <v>1165</v>
      </c>
      <c r="C136" s="77" t="s">
        <v>1164</v>
      </c>
      <c r="D136" s="76" t="s">
        <v>1458</v>
      </c>
    </row>
    <row r="137" spans="1:4">
      <c r="A137" s="76" t="s">
        <v>1439</v>
      </c>
      <c r="B137" s="76" t="s">
        <v>1245</v>
      </c>
      <c r="C137" s="77" t="s">
        <v>1244</v>
      </c>
      <c r="D137" s="76" t="s">
        <v>1459</v>
      </c>
    </row>
    <row r="138" spans="1:4">
      <c r="A138" s="76" t="s">
        <v>1439</v>
      </c>
      <c r="B138" s="76" t="s">
        <v>1309</v>
      </c>
      <c r="C138" s="77" t="s">
        <v>1310</v>
      </c>
      <c r="D138" s="76" t="s">
        <v>1460</v>
      </c>
    </row>
    <row r="139" spans="1:4">
      <c r="A139" s="76" t="s">
        <v>1439</v>
      </c>
      <c r="B139" s="76" t="s">
        <v>1277</v>
      </c>
      <c r="C139" s="77" t="s">
        <v>1312</v>
      </c>
      <c r="D139" s="76" t="s">
        <v>1461</v>
      </c>
    </row>
    <row r="140" spans="1:4">
      <c r="A140" s="76" t="s">
        <v>1439</v>
      </c>
      <c r="B140" s="76" t="s">
        <v>1251</v>
      </c>
      <c r="C140" s="77" t="s">
        <v>1250</v>
      </c>
      <c r="D140" s="76" t="s">
        <v>1462</v>
      </c>
    </row>
    <row r="141" spans="1:4">
      <c r="A141" s="76" t="s">
        <v>1439</v>
      </c>
      <c r="B141" s="76" t="s">
        <v>1265</v>
      </c>
      <c r="C141" s="77" t="s">
        <v>1264</v>
      </c>
      <c r="D141" s="76" t="s">
        <v>1463</v>
      </c>
    </row>
    <row r="142" spans="1:4">
      <c r="A142" s="76" t="s">
        <v>1439</v>
      </c>
      <c r="B142" s="76" t="s">
        <v>1268</v>
      </c>
      <c r="C142" s="77" t="s">
        <v>1267</v>
      </c>
      <c r="D142" s="76" t="s">
        <v>1464</v>
      </c>
    </row>
    <row r="143" spans="1:4">
      <c r="A143" s="76" t="s">
        <v>1439</v>
      </c>
      <c r="B143" s="76" t="s">
        <v>1248</v>
      </c>
      <c r="C143" s="77" t="s">
        <v>1247</v>
      </c>
      <c r="D143" s="76" t="s">
        <v>1465</v>
      </c>
    </row>
    <row r="144" spans="1:4">
      <c r="A144" s="76" t="s">
        <v>1439</v>
      </c>
      <c r="B144" s="76" t="s">
        <v>1257</v>
      </c>
      <c r="C144" s="77" t="s">
        <v>1256</v>
      </c>
      <c r="D144" s="76" t="s">
        <v>1466</v>
      </c>
    </row>
    <row r="145" spans="1:4">
      <c r="A145" s="76" t="s">
        <v>1439</v>
      </c>
      <c r="B145" s="76" t="s">
        <v>1209</v>
      </c>
      <c r="C145" s="77" t="s">
        <v>1208</v>
      </c>
      <c r="D145" s="76" t="s">
        <v>1467</v>
      </c>
    </row>
    <row r="146" spans="1:4">
      <c r="A146" s="76" t="s">
        <v>1439</v>
      </c>
      <c r="B146" s="76" t="s">
        <v>16</v>
      </c>
      <c r="C146" s="77" t="s">
        <v>366</v>
      </c>
      <c r="D146" s="76" t="s">
        <v>1468</v>
      </c>
    </row>
    <row r="147" spans="1:4">
      <c r="A147" s="76" t="s">
        <v>1439</v>
      </c>
      <c r="B147" s="76" t="s">
        <v>32</v>
      </c>
      <c r="C147" s="77" t="s">
        <v>368</v>
      </c>
      <c r="D147" s="76" t="s">
        <v>1469</v>
      </c>
    </row>
    <row r="148" spans="1:4">
      <c r="A148" s="76" t="s">
        <v>1439</v>
      </c>
      <c r="B148" s="76" t="s">
        <v>50</v>
      </c>
      <c r="C148" s="77" t="s">
        <v>370</v>
      </c>
      <c r="D148" s="76" t="s">
        <v>1470</v>
      </c>
    </row>
    <row r="149" spans="1:4">
      <c r="A149" s="76" t="s">
        <v>1439</v>
      </c>
      <c r="B149" s="76" t="s">
        <v>1328</v>
      </c>
      <c r="C149" s="77" t="s">
        <v>1329</v>
      </c>
      <c r="D149" s="76" t="s">
        <v>1471</v>
      </c>
    </row>
    <row r="150" spans="1:4">
      <c r="A150" s="76" t="s">
        <v>1439</v>
      </c>
      <c r="B150" s="76" t="s">
        <v>1331</v>
      </c>
      <c r="C150" s="77" t="s">
        <v>1332</v>
      </c>
      <c r="D150" s="76" t="s">
        <v>1472</v>
      </c>
    </row>
    <row r="151" spans="1:4">
      <c r="A151" s="76" t="s">
        <v>1439</v>
      </c>
      <c r="B151" s="76" t="s">
        <v>1334</v>
      </c>
      <c r="C151" s="77" t="s">
        <v>1335</v>
      </c>
      <c r="D151" s="76" t="s">
        <v>1473</v>
      </c>
    </row>
    <row r="152" spans="1:4">
      <c r="A152" s="76" t="s">
        <v>1439</v>
      </c>
      <c r="B152" s="76" t="s">
        <v>1337</v>
      </c>
      <c r="C152" s="77" t="s">
        <v>1338</v>
      </c>
      <c r="D152" s="76" t="s">
        <v>1474</v>
      </c>
    </row>
    <row r="153" spans="1:4">
      <c r="A153" s="76" t="s">
        <v>1439</v>
      </c>
      <c r="B153" s="76" t="s">
        <v>1340</v>
      </c>
      <c r="C153" s="77" t="s">
        <v>1341</v>
      </c>
      <c r="D153" s="76" t="s">
        <v>1475</v>
      </c>
    </row>
    <row r="154" spans="1:4">
      <c r="A154" s="76" t="s">
        <v>1439</v>
      </c>
      <c r="B154" s="76" t="s">
        <v>1343</v>
      </c>
      <c r="C154" s="77" t="s">
        <v>1344</v>
      </c>
      <c r="D154" s="76" t="s">
        <v>1476</v>
      </c>
    </row>
    <row r="155" spans="1:4">
      <c r="A155" s="76" t="s">
        <v>1439</v>
      </c>
      <c r="B155" s="76" t="s">
        <v>1346</v>
      </c>
      <c r="C155" s="77" t="s">
        <v>1347</v>
      </c>
      <c r="D155" s="76" t="s">
        <v>1477</v>
      </c>
    </row>
    <row r="156" spans="1:4">
      <c r="A156" s="76" t="s">
        <v>1439</v>
      </c>
      <c r="B156" s="76" t="s">
        <v>1135</v>
      </c>
      <c r="C156" s="77" t="s">
        <v>1349</v>
      </c>
      <c r="D156" s="76" t="s">
        <v>1478</v>
      </c>
    </row>
    <row r="157" spans="1:4">
      <c r="A157" s="76" t="s">
        <v>1439</v>
      </c>
      <c r="B157" s="76" t="s">
        <v>1351</v>
      </c>
      <c r="C157" s="77" t="s">
        <v>1352</v>
      </c>
      <c r="D157" s="76" t="s">
        <v>1479</v>
      </c>
    </row>
    <row r="158" spans="1:4">
      <c r="A158" s="76" t="s">
        <v>1439</v>
      </c>
      <c r="B158" s="76" t="s">
        <v>1354</v>
      </c>
      <c r="C158" s="77" t="s">
        <v>1355</v>
      </c>
      <c r="D158" s="76" t="s">
        <v>1480</v>
      </c>
    </row>
    <row r="159" spans="1:4">
      <c r="A159" s="76" t="s">
        <v>1439</v>
      </c>
      <c r="B159" s="76" t="s">
        <v>1365</v>
      </c>
      <c r="C159" s="77" t="s">
        <v>1366</v>
      </c>
      <c r="D159" s="76" t="s">
        <v>1481</v>
      </c>
    </row>
    <row r="160" spans="1:4">
      <c r="A160" s="76" t="s">
        <v>1439</v>
      </c>
      <c r="B160" s="76" t="s">
        <v>1177</v>
      </c>
      <c r="C160" s="77" t="s">
        <v>1176</v>
      </c>
      <c r="D160" s="76" t="s">
        <v>1482</v>
      </c>
    </row>
    <row r="161" spans="1:4">
      <c r="A161" s="76" t="s">
        <v>1439</v>
      </c>
      <c r="B161" s="76" t="s">
        <v>1183</v>
      </c>
      <c r="C161" s="77" t="s">
        <v>1182</v>
      </c>
      <c r="D161" s="76" t="s">
        <v>1483</v>
      </c>
    </row>
    <row r="162" spans="1:4">
      <c r="A162" s="76" t="s">
        <v>1439</v>
      </c>
      <c r="B162" s="76" t="s">
        <v>1206</v>
      </c>
      <c r="C162" s="77" t="s">
        <v>1205</v>
      </c>
      <c r="D162" s="76" t="s">
        <v>1484</v>
      </c>
    </row>
    <row r="163" spans="1:4">
      <c r="A163" s="76" t="s">
        <v>1439</v>
      </c>
      <c r="B163" s="76" t="s">
        <v>1232</v>
      </c>
      <c r="C163" s="77" t="s">
        <v>1231</v>
      </c>
      <c r="D163" s="76" t="s">
        <v>1485</v>
      </c>
    </row>
    <row r="164" spans="1:4">
      <c r="A164" s="76" t="s">
        <v>1439</v>
      </c>
      <c r="B164" s="76" t="s">
        <v>1215</v>
      </c>
      <c r="C164" s="77" t="s">
        <v>1214</v>
      </c>
      <c r="D164" s="76" t="s">
        <v>1486</v>
      </c>
    </row>
    <row r="165" spans="1:4">
      <c r="A165" s="76" t="s">
        <v>1439</v>
      </c>
      <c r="B165" s="76" t="s">
        <v>1212</v>
      </c>
      <c r="C165" s="77" t="s">
        <v>1361</v>
      </c>
      <c r="D165" s="76" t="s">
        <v>1487</v>
      </c>
    </row>
    <row r="166" spans="1:4">
      <c r="A166" s="76" t="s">
        <v>1439</v>
      </c>
      <c r="B166" s="76" t="s">
        <v>1180</v>
      </c>
      <c r="C166" s="77" t="s">
        <v>1179</v>
      </c>
      <c r="D166" s="76" t="s">
        <v>1488</v>
      </c>
    </row>
    <row r="167" spans="1:4">
      <c r="A167" s="76" t="s">
        <v>1439</v>
      </c>
      <c r="B167" s="76" t="s">
        <v>37</v>
      </c>
      <c r="C167" s="77" t="s">
        <v>386</v>
      </c>
      <c r="D167" s="76" t="s">
        <v>1489</v>
      </c>
    </row>
    <row r="168" spans="1:4">
      <c r="A168" s="76" t="s">
        <v>1439</v>
      </c>
      <c r="B168" s="76" t="s">
        <v>27</v>
      </c>
      <c r="C168" s="77" t="s">
        <v>1155</v>
      </c>
      <c r="D168" s="76" t="s">
        <v>1490</v>
      </c>
    </row>
    <row r="169" spans="1:4">
      <c r="A169" s="76" t="s">
        <v>1439</v>
      </c>
      <c r="B169" s="76" t="s">
        <v>1254</v>
      </c>
      <c r="C169" s="77" t="s">
        <v>1253</v>
      </c>
      <c r="D169" s="76" t="s">
        <v>1491</v>
      </c>
    </row>
    <row r="170" spans="1:4">
      <c r="A170" s="76" t="s">
        <v>1439</v>
      </c>
      <c r="B170" s="76" t="s">
        <v>350</v>
      </c>
      <c r="C170" s="77" t="s">
        <v>1370</v>
      </c>
      <c r="D170" s="76" t="s">
        <v>1492</v>
      </c>
    </row>
    <row r="171" spans="1:4">
      <c r="A171" s="76" t="s">
        <v>1439</v>
      </c>
      <c r="B171" s="76" t="s">
        <v>1260</v>
      </c>
      <c r="C171" s="77" t="s">
        <v>1262</v>
      </c>
      <c r="D171" s="76" t="s">
        <v>1493</v>
      </c>
    </row>
    <row r="172" spans="1:4">
      <c r="A172" s="76" t="s">
        <v>1439</v>
      </c>
      <c r="B172" s="76" t="s">
        <v>1112</v>
      </c>
      <c r="C172" s="77" t="s">
        <v>1326</v>
      </c>
      <c r="D172" s="76" t="s">
        <v>1494</v>
      </c>
    </row>
    <row r="173" spans="1:4">
      <c r="A173" s="76" t="s">
        <v>1495</v>
      </c>
      <c r="B173" s="76" t="s">
        <v>1177</v>
      </c>
      <c r="C173" s="77" t="s">
        <v>1496</v>
      </c>
      <c r="D173" s="76" t="s">
        <v>1497</v>
      </c>
    </row>
    <row r="174" spans="1:4">
      <c r="A174" s="76" t="s">
        <v>1495</v>
      </c>
      <c r="B174" s="76" t="s">
        <v>1209</v>
      </c>
      <c r="C174" s="77" t="s">
        <v>1145</v>
      </c>
      <c r="D174" s="76" t="s">
        <v>1498</v>
      </c>
    </row>
    <row r="175" spans="1:4">
      <c r="A175" s="76" t="s">
        <v>1495</v>
      </c>
      <c r="B175" s="76" t="s">
        <v>1188</v>
      </c>
      <c r="C175" s="77" t="s">
        <v>1150</v>
      </c>
      <c r="D175" s="76" t="s">
        <v>1499</v>
      </c>
    </row>
    <row r="176" spans="1:4">
      <c r="A176" s="76" t="s">
        <v>1495</v>
      </c>
      <c r="B176" s="76" t="s">
        <v>1242</v>
      </c>
      <c r="C176" s="77" t="s">
        <v>1155</v>
      </c>
      <c r="D176" s="76" t="s">
        <v>1500</v>
      </c>
    </row>
    <row r="177" spans="1:4">
      <c r="A177" s="76" t="s">
        <v>1495</v>
      </c>
      <c r="B177" s="76" t="s">
        <v>1139</v>
      </c>
      <c r="C177" s="77" t="s">
        <v>1501</v>
      </c>
      <c r="D177" s="76" t="s">
        <v>1502</v>
      </c>
    </row>
    <row r="178" spans="1:4">
      <c r="A178" s="76" t="s">
        <v>1495</v>
      </c>
      <c r="B178" s="76" t="s">
        <v>1146</v>
      </c>
      <c r="C178" s="77" t="s">
        <v>1238</v>
      </c>
      <c r="D178" s="76" t="s">
        <v>1503</v>
      </c>
    </row>
    <row r="179" spans="1:4">
      <c r="A179" s="76" t="s">
        <v>1495</v>
      </c>
      <c r="B179" s="76" t="s">
        <v>1151</v>
      </c>
      <c r="C179" s="77" t="s">
        <v>1294</v>
      </c>
      <c r="D179" s="76" t="s">
        <v>1504</v>
      </c>
    </row>
    <row r="180" spans="1:4">
      <c r="A180" s="76" t="s">
        <v>1495</v>
      </c>
      <c r="B180" s="76" t="s">
        <v>1158</v>
      </c>
      <c r="C180" s="77" t="s">
        <v>1505</v>
      </c>
      <c r="D180" s="76" t="s">
        <v>1506</v>
      </c>
    </row>
    <row r="181" spans="1:4">
      <c r="A181" s="76" t="s">
        <v>1495</v>
      </c>
      <c r="B181" s="76" t="s">
        <v>1194</v>
      </c>
      <c r="C181" s="77" t="s">
        <v>1157</v>
      </c>
      <c r="D181" s="76" t="s">
        <v>1507</v>
      </c>
    </row>
    <row r="182" spans="1:4">
      <c r="A182" s="76" t="s">
        <v>1495</v>
      </c>
      <c r="B182" s="76" t="s">
        <v>1200</v>
      </c>
      <c r="C182" s="77" t="s">
        <v>1161</v>
      </c>
      <c r="D182" s="76" t="s">
        <v>1508</v>
      </c>
    </row>
    <row r="183" spans="1:4">
      <c r="A183" s="76" t="s">
        <v>1495</v>
      </c>
      <c r="B183" s="76" t="s">
        <v>1509</v>
      </c>
      <c r="C183" s="77" t="s">
        <v>1169</v>
      </c>
      <c r="D183" s="76" t="s">
        <v>1510</v>
      </c>
    </row>
    <row r="184" spans="1:4">
      <c r="A184" s="76" t="s">
        <v>1495</v>
      </c>
      <c r="B184" s="76" t="s">
        <v>1203</v>
      </c>
      <c r="C184" s="77" t="s">
        <v>1176</v>
      </c>
      <c r="D184" s="76" t="s">
        <v>1511</v>
      </c>
    </row>
    <row r="185" spans="1:4">
      <c r="A185" s="76" t="s">
        <v>1495</v>
      </c>
      <c r="B185" s="76" t="s">
        <v>1197</v>
      </c>
      <c r="C185" s="77" t="s">
        <v>1244</v>
      </c>
      <c r="D185" s="76" t="s">
        <v>1512</v>
      </c>
    </row>
    <row r="186" spans="1:4">
      <c r="A186" s="76" t="s">
        <v>1495</v>
      </c>
      <c r="B186" s="76" t="s">
        <v>1191</v>
      </c>
      <c r="C186" s="77" t="s">
        <v>1234</v>
      </c>
      <c r="D186" s="76" t="s">
        <v>1513</v>
      </c>
    </row>
    <row r="187" spans="1:4">
      <c r="A187" s="76" t="s">
        <v>1495</v>
      </c>
      <c r="B187" s="76" t="s">
        <v>1235</v>
      </c>
      <c r="C187" s="77" t="s">
        <v>1182</v>
      </c>
      <c r="D187" s="76" t="s">
        <v>1514</v>
      </c>
    </row>
    <row r="188" spans="1:4">
      <c r="A188" s="76" t="s">
        <v>1495</v>
      </c>
      <c r="B188" s="76" t="s">
        <v>1239</v>
      </c>
      <c r="C188" s="77" t="s">
        <v>1187</v>
      </c>
      <c r="D188" s="76" t="s">
        <v>1515</v>
      </c>
    </row>
    <row r="189" spans="1:4">
      <c r="A189" s="76" t="s">
        <v>1495</v>
      </c>
      <c r="B189" s="76" t="s">
        <v>1516</v>
      </c>
      <c r="C189" s="77" t="s">
        <v>1172</v>
      </c>
      <c r="D189" s="76" t="s">
        <v>1517</v>
      </c>
    </row>
    <row r="190" spans="1:4">
      <c r="A190" s="76" t="s">
        <v>1495</v>
      </c>
      <c r="B190" s="76" t="s">
        <v>1518</v>
      </c>
      <c r="C190" s="77" t="s">
        <v>1519</v>
      </c>
      <c r="D190" s="76" t="s">
        <v>1520</v>
      </c>
    </row>
    <row r="191" spans="1:4">
      <c r="A191" s="76" t="s">
        <v>1495</v>
      </c>
      <c r="B191" s="76" t="s">
        <v>1521</v>
      </c>
      <c r="C191" s="77" t="s">
        <v>1164</v>
      </c>
      <c r="D191" s="76" t="s">
        <v>1522</v>
      </c>
    </row>
    <row r="192" spans="1:4">
      <c r="A192" s="76" t="s">
        <v>1495</v>
      </c>
      <c r="B192" s="76" t="s">
        <v>1304</v>
      </c>
      <c r="C192" s="77" t="s">
        <v>1305</v>
      </c>
      <c r="D192" s="76" t="s">
        <v>1523</v>
      </c>
    </row>
    <row r="193" spans="1:4">
      <c r="A193" s="76" t="s">
        <v>1495</v>
      </c>
      <c r="B193" s="76" t="s">
        <v>1165</v>
      </c>
      <c r="C193" s="77" t="s">
        <v>1524</v>
      </c>
      <c r="D193" s="76" t="s">
        <v>1525</v>
      </c>
    </row>
    <row r="194" spans="1:4">
      <c r="A194" s="76" t="s">
        <v>1495</v>
      </c>
      <c r="B194" s="76" t="s">
        <v>1309</v>
      </c>
      <c r="C194" s="77" t="s">
        <v>1190</v>
      </c>
      <c r="D194" s="76" t="s">
        <v>1526</v>
      </c>
    </row>
    <row r="195" spans="1:4">
      <c r="A195" s="76" t="s">
        <v>1495</v>
      </c>
      <c r="B195" s="76" t="s">
        <v>1277</v>
      </c>
      <c r="C195" s="77" t="s">
        <v>1250</v>
      </c>
      <c r="D195" s="76" t="s">
        <v>1527</v>
      </c>
    </row>
    <row r="196" spans="1:4">
      <c r="A196" s="76" t="s">
        <v>1495</v>
      </c>
      <c r="B196" s="76" t="s">
        <v>1251</v>
      </c>
      <c r="C196" s="77" t="s">
        <v>1247</v>
      </c>
      <c r="D196" s="76" t="s">
        <v>1528</v>
      </c>
    </row>
    <row r="197" spans="1:4">
      <c r="A197" s="76" t="s">
        <v>1495</v>
      </c>
      <c r="B197" s="76" t="s">
        <v>1265</v>
      </c>
      <c r="C197" s="77" t="s">
        <v>1264</v>
      </c>
      <c r="D197" s="76" t="s">
        <v>1529</v>
      </c>
    </row>
    <row r="198" spans="1:4">
      <c r="A198" s="76" t="s">
        <v>1495</v>
      </c>
      <c r="B198" s="76" t="s">
        <v>1257</v>
      </c>
      <c r="C198" s="77" t="s">
        <v>1256</v>
      </c>
      <c r="D198" s="76" t="s">
        <v>1530</v>
      </c>
    </row>
    <row r="199" spans="1:4">
      <c r="A199" s="76" t="s">
        <v>1495</v>
      </c>
      <c r="B199" s="76" t="s">
        <v>1183</v>
      </c>
      <c r="C199" s="77" t="s">
        <v>1285</v>
      </c>
      <c r="D199" s="76" t="s">
        <v>1531</v>
      </c>
    </row>
    <row r="200" spans="1:4">
      <c r="A200" s="76" t="s">
        <v>1495</v>
      </c>
      <c r="B200" s="76" t="s">
        <v>16</v>
      </c>
      <c r="C200" s="77" t="s">
        <v>366</v>
      </c>
      <c r="D200" s="76" t="s">
        <v>1532</v>
      </c>
    </row>
    <row r="201" spans="1:4">
      <c r="A201" s="76" t="s">
        <v>1495</v>
      </c>
      <c r="B201" s="76" t="s">
        <v>32</v>
      </c>
      <c r="C201" s="77" t="s">
        <v>368</v>
      </c>
      <c r="D201" s="76" t="s">
        <v>1533</v>
      </c>
    </row>
    <row r="202" spans="1:4">
      <c r="A202" s="76" t="s">
        <v>1495</v>
      </c>
      <c r="B202" s="76" t="s">
        <v>50</v>
      </c>
      <c r="C202" s="77" t="s">
        <v>370</v>
      </c>
      <c r="D202" s="76" t="s">
        <v>1534</v>
      </c>
    </row>
    <row r="203" spans="1:4">
      <c r="A203" s="76" t="s">
        <v>1495</v>
      </c>
      <c r="B203" s="76" t="s">
        <v>1328</v>
      </c>
      <c r="C203" s="77" t="s">
        <v>1329</v>
      </c>
      <c r="D203" s="76" t="s">
        <v>1535</v>
      </c>
    </row>
    <row r="204" spans="1:4">
      <c r="A204" s="76" t="s">
        <v>1495</v>
      </c>
      <c r="B204" s="76" t="s">
        <v>1331</v>
      </c>
      <c r="C204" s="77" t="s">
        <v>1332</v>
      </c>
      <c r="D204" s="76" t="s">
        <v>1536</v>
      </c>
    </row>
    <row r="205" spans="1:4">
      <c r="A205" s="76" t="s">
        <v>1495</v>
      </c>
      <c r="B205" s="76" t="s">
        <v>1334</v>
      </c>
      <c r="C205" s="77" t="s">
        <v>1335</v>
      </c>
      <c r="D205" s="76" t="s">
        <v>1537</v>
      </c>
    </row>
    <row r="206" spans="1:4">
      <c r="A206" s="76" t="s">
        <v>1495</v>
      </c>
      <c r="B206" s="76" t="s">
        <v>1337</v>
      </c>
      <c r="C206" s="77" t="s">
        <v>1338</v>
      </c>
      <c r="D206" s="76" t="s">
        <v>1538</v>
      </c>
    </row>
    <row r="207" spans="1:4">
      <c r="A207" s="76" t="s">
        <v>1495</v>
      </c>
      <c r="B207" s="76" t="s">
        <v>1340</v>
      </c>
      <c r="C207" s="77" t="s">
        <v>1341</v>
      </c>
      <c r="D207" s="76" t="s">
        <v>1539</v>
      </c>
    </row>
    <row r="208" spans="1:4">
      <c r="A208" s="76" t="s">
        <v>1495</v>
      </c>
      <c r="B208" s="76" t="s">
        <v>1343</v>
      </c>
      <c r="C208" s="77" t="s">
        <v>1344</v>
      </c>
      <c r="D208" s="76" t="s">
        <v>1540</v>
      </c>
    </row>
    <row r="209" spans="1:4">
      <c r="A209" s="76" t="s">
        <v>1495</v>
      </c>
      <c r="B209" s="76" t="s">
        <v>1346</v>
      </c>
      <c r="C209" s="77" t="s">
        <v>1347</v>
      </c>
      <c r="D209" s="76" t="s">
        <v>1541</v>
      </c>
    </row>
    <row r="210" spans="1:4">
      <c r="A210" s="76" t="s">
        <v>1495</v>
      </c>
      <c r="B210" s="76" t="s">
        <v>1135</v>
      </c>
      <c r="C210" s="77" t="s">
        <v>1349</v>
      </c>
      <c r="D210" s="76" t="s">
        <v>1542</v>
      </c>
    </row>
    <row r="211" spans="1:4">
      <c r="A211" s="76" t="s">
        <v>1495</v>
      </c>
      <c r="B211" s="76" t="s">
        <v>1351</v>
      </c>
      <c r="C211" s="77" t="s">
        <v>1352</v>
      </c>
      <c r="D211" s="76" t="s">
        <v>1543</v>
      </c>
    </row>
    <row r="212" spans="1:4">
      <c r="A212" s="76" t="s">
        <v>1495</v>
      </c>
      <c r="B212" s="76" t="s">
        <v>1354</v>
      </c>
      <c r="C212" s="77" t="s">
        <v>1355</v>
      </c>
      <c r="D212" s="76" t="s">
        <v>1544</v>
      </c>
    </row>
    <row r="213" spans="1:4">
      <c r="A213" s="76" t="s">
        <v>1495</v>
      </c>
      <c r="B213" s="76" t="s">
        <v>1365</v>
      </c>
      <c r="C213" s="77" t="s">
        <v>1366</v>
      </c>
      <c r="D213" s="76" t="s">
        <v>1545</v>
      </c>
    </row>
    <row r="214" spans="1:4">
      <c r="A214" s="76" t="s">
        <v>1495</v>
      </c>
      <c r="B214" s="76" t="s">
        <v>1546</v>
      </c>
      <c r="C214" s="77" t="s">
        <v>1547</v>
      </c>
      <c r="D214" s="76" t="s">
        <v>1548</v>
      </c>
    </row>
    <row r="215" spans="1:4">
      <c r="A215" s="76" t="s">
        <v>1495</v>
      </c>
      <c r="B215" s="76" t="s">
        <v>1549</v>
      </c>
      <c r="C215" s="77" t="s">
        <v>1550</v>
      </c>
      <c r="D215" s="76" t="s">
        <v>1551</v>
      </c>
    </row>
    <row r="216" spans="1:4">
      <c r="A216" s="76" t="s">
        <v>1495</v>
      </c>
      <c r="B216" s="76" t="s">
        <v>1552</v>
      </c>
      <c r="C216" s="77" t="s">
        <v>1553</v>
      </c>
      <c r="D216" s="76" t="s">
        <v>1554</v>
      </c>
    </row>
    <row r="217" spans="1:4">
      <c r="A217" s="76" t="s">
        <v>1495</v>
      </c>
      <c r="B217" s="76" t="s">
        <v>1555</v>
      </c>
      <c r="C217" s="77" t="s">
        <v>1556</v>
      </c>
      <c r="D217" s="76" t="s">
        <v>1557</v>
      </c>
    </row>
    <row r="218" spans="1:4">
      <c r="A218" s="76" t="s">
        <v>1495</v>
      </c>
      <c r="B218" s="76" t="s">
        <v>1558</v>
      </c>
      <c r="C218" s="77" t="s">
        <v>1559</v>
      </c>
      <c r="D218" s="76" t="s">
        <v>1560</v>
      </c>
    </row>
    <row r="219" spans="1:4">
      <c r="A219" s="76" t="s">
        <v>1495</v>
      </c>
      <c r="B219" s="76" t="s">
        <v>1561</v>
      </c>
      <c r="C219" s="77" t="s">
        <v>1562</v>
      </c>
      <c r="D219" s="76" t="s">
        <v>1563</v>
      </c>
    </row>
    <row r="220" spans="1:4">
      <c r="A220" s="76" t="s">
        <v>1495</v>
      </c>
      <c r="B220" s="76" t="s">
        <v>1112</v>
      </c>
      <c r="C220" s="77" t="s">
        <v>1326</v>
      </c>
      <c r="D220" s="76" t="s">
        <v>1564</v>
      </c>
    </row>
    <row r="221" spans="1:4">
      <c r="A221" s="76" t="s">
        <v>1495</v>
      </c>
      <c r="B221" s="76" t="s">
        <v>1260</v>
      </c>
      <c r="C221" s="77" t="s">
        <v>1262</v>
      </c>
      <c r="D221" s="76" t="s">
        <v>1565</v>
      </c>
    </row>
    <row r="222" spans="1:4">
      <c r="A222" s="76" t="s">
        <v>1495</v>
      </c>
      <c r="B222" s="76" t="s">
        <v>1566</v>
      </c>
      <c r="C222" s="77" t="s">
        <v>1567</v>
      </c>
      <c r="D222" s="76" t="s">
        <v>1568</v>
      </c>
    </row>
    <row r="223" spans="1:4">
      <c r="A223" s="76" t="s">
        <v>1495</v>
      </c>
      <c r="B223" s="76" t="s">
        <v>350</v>
      </c>
      <c r="C223" s="77" t="s">
        <v>1370</v>
      </c>
      <c r="D223" s="76" t="s">
        <v>1569</v>
      </c>
    </row>
    <row r="224" spans="1:4">
      <c r="A224" s="76" t="s">
        <v>1495</v>
      </c>
      <c r="B224" s="76" t="s">
        <v>1254</v>
      </c>
      <c r="C224" s="77" t="s">
        <v>1253</v>
      </c>
      <c r="D224" s="76" t="s">
        <v>1570</v>
      </c>
    </row>
    <row r="225" spans="1:4">
      <c r="A225" s="76" t="s">
        <v>1495</v>
      </c>
      <c r="B225" s="76" t="s">
        <v>1206</v>
      </c>
      <c r="C225" s="77" t="s">
        <v>1283</v>
      </c>
      <c r="D225" s="76" t="s">
        <v>1571</v>
      </c>
    </row>
    <row r="226" spans="1:4">
      <c r="A226" s="76" t="s">
        <v>1572</v>
      </c>
      <c r="B226" s="76" t="s">
        <v>1319</v>
      </c>
      <c r="C226" s="77" t="s">
        <v>1573</v>
      </c>
      <c r="D226" s="76" t="s">
        <v>1574</v>
      </c>
    </row>
    <row r="227" spans="1:4">
      <c r="A227" s="76" t="s">
        <v>1572</v>
      </c>
      <c r="B227" s="76" t="s">
        <v>1575</v>
      </c>
      <c r="C227" s="77" t="s">
        <v>1576</v>
      </c>
      <c r="D227" s="76" t="s">
        <v>1577</v>
      </c>
    </row>
    <row r="228" spans="1:4">
      <c r="A228" s="76" t="s">
        <v>1578</v>
      </c>
      <c r="B228" s="76" t="s">
        <v>1579</v>
      </c>
      <c r="C228" s="77" t="s">
        <v>1580</v>
      </c>
      <c r="D228" s="76" t="s">
        <v>1581</v>
      </c>
    </row>
    <row r="229" spans="1:4">
      <c r="A229" s="76" t="s">
        <v>1582</v>
      </c>
      <c r="B229" s="76" t="s">
        <v>1583</v>
      </c>
      <c r="C229" s="77" t="s">
        <v>1584</v>
      </c>
      <c r="D229" s="76" t="s">
        <v>1585</v>
      </c>
    </row>
    <row r="230" spans="1:4">
      <c r="A230" s="76" t="s">
        <v>1582</v>
      </c>
      <c r="B230" s="76" t="s">
        <v>1436</v>
      </c>
      <c r="C230" s="77" t="s">
        <v>1586</v>
      </c>
      <c r="D230" s="76" t="s">
        <v>1587</v>
      </c>
    </row>
    <row r="231" spans="1:4">
      <c r="A231" s="76" t="s">
        <v>1588</v>
      </c>
      <c r="B231" s="76" t="s">
        <v>1589</v>
      </c>
      <c r="C231" s="77" t="s">
        <v>1590</v>
      </c>
      <c r="D231" s="76" t="s">
        <v>1591</v>
      </c>
    </row>
    <row r="232" spans="1:4">
      <c r="A232" s="76" t="s">
        <v>1592</v>
      </c>
      <c r="B232" s="76" t="s">
        <v>1575</v>
      </c>
      <c r="C232" s="77" t="s">
        <v>1593</v>
      </c>
      <c r="D232" s="76" t="s">
        <v>1594</v>
      </c>
    </row>
    <row r="233" spans="1:4">
      <c r="A233" s="76" t="s">
        <v>1595</v>
      </c>
      <c r="B233" s="76" t="s">
        <v>1177</v>
      </c>
      <c r="C233" s="77" t="s">
        <v>1176</v>
      </c>
      <c r="D233" s="76" t="s">
        <v>1596</v>
      </c>
    </row>
    <row r="234" spans="1:4">
      <c r="A234" s="76" t="s">
        <v>1595</v>
      </c>
      <c r="B234" s="76" t="s">
        <v>1209</v>
      </c>
      <c r="C234" s="77" t="s">
        <v>1208</v>
      </c>
      <c r="D234" s="76" t="s">
        <v>1597</v>
      </c>
    </row>
    <row r="235" spans="1:4">
      <c r="A235" s="76" t="s">
        <v>1595</v>
      </c>
      <c r="B235" s="76" t="s">
        <v>1188</v>
      </c>
      <c r="C235" s="77" t="s">
        <v>1187</v>
      </c>
      <c r="D235" s="76" t="s">
        <v>1598</v>
      </c>
    </row>
    <row r="236" spans="1:4">
      <c r="A236" s="76" t="s">
        <v>1595</v>
      </c>
      <c r="B236" s="76" t="s">
        <v>1242</v>
      </c>
      <c r="C236" s="77" t="s">
        <v>1283</v>
      </c>
      <c r="D236" s="76" t="s">
        <v>1599</v>
      </c>
    </row>
    <row r="237" spans="1:4">
      <c r="A237" s="76" t="s">
        <v>1595</v>
      </c>
      <c r="B237" s="76" t="s">
        <v>1139</v>
      </c>
      <c r="C237" s="77" t="s">
        <v>1285</v>
      </c>
      <c r="D237" s="76" t="s">
        <v>1600</v>
      </c>
    </row>
    <row r="238" spans="1:4">
      <c r="A238" s="76" t="s">
        <v>1595</v>
      </c>
      <c r="B238" s="76" t="s">
        <v>1146</v>
      </c>
      <c r="C238" s="77" t="s">
        <v>1145</v>
      </c>
      <c r="D238" s="76" t="s">
        <v>1601</v>
      </c>
    </row>
    <row r="239" spans="1:4">
      <c r="A239" s="76" t="s">
        <v>1595</v>
      </c>
      <c r="B239" s="76" t="s">
        <v>1151</v>
      </c>
      <c r="C239" s="77" t="s">
        <v>1150</v>
      </c>
      <c r="D239" s="76" t="s">
        <v>1602</v>
      </c>
    </row>
    <row r="240" spans="1:4">
      <c r="A240" s="76" t="s">
        <v>1595</v>
      </c>
      <c r="B240" s="76" t="s">
        <v>1158</v>
      </c>
      <c r="C240" s="77" t="s">
        <v>1157</v>
      </c>
      <c r="D240" s="76" t="s">
        <v>1603</v>
      </c>
    </row>
    <row r="241" spans="1:4">
      <c r="A241" s="76" t="s">
        <v>1595</v>
      </c>
      <c r="B241" s="76" t="s">
        <v>1162</v>
      </c>
      <c r="C241" s="77" t="s">
        <v>1161</v>
      </c>
      <c r="D241" s="76" t="s">
        <v>1604</v>
      </c>
    </row>
    <row r="242" spans="1:4">
      <c r="A242" s="76" t="s">
        <v>1595</v>
      </c>
      <c r="B242" s="76" t="s">
        <v>1170</v>
      </c>
      <c r="C242" s="77" t="s">
        <v>1169</v>
      </c>
      <c r="D242" s="76" t="s">
        <v>1605</v>
      </c>
    </row>
    <row r="243" spans="1:4">
      <c r="A243" s="76" t="s">
        <v>1595</v>
      </c>
      <c r="B243" s="76" t="s">
        <v>1173</v>
      </c>
      <c r="C243" s="77" t="s">
        <v>1172</v>
      </c>
      <c r="D243" s="76" t="s">
        <v>1606</v>
      </c>
    </row>
    <row r="244" spans="1:4">
      <c r="A244" s="76" t="s">
        <v>1595</v>
      </c>
      <c r="B244" s="76" t="s">
        <v>1293</v>
      </c>
      <c r="C244" s="77" t="s">
        <v>1294</v>
      </c>
      <c r="D244" s="76" t="s">
        <v>1607</v>
      </c>
    </row>
    <row r="245" spans="1:4">
      <c r="A245" s="76" t="s">
        <v>1595</v>
      </c>
      <c r="B245" s="76" t="s">
        <v>1194</v>
      </c>
      <c r="C245" s="77" t="s">
        <v>1193</v>
      </c>
      <c r="D245" s="76" t="s">
        <v>1608</v>
      </c>
    </row>
    <row r="246" spans="1:4">
      <c r="A246" s="76" t="s">
        <v>1595</v>
      </c>
      <c r="B246" s="76" t="s">
        <v>1200</v>
      </c>
      <c r="C246" s="77" t="s">
        <v>1199</v>
      </c>
      <c r="D246" s="76" t="s">
        <v>1609</v>
      </c>
    </row>
    <row r="247" spans="1:4">
      <c r="A247" s="76" t="s">
        <v>1595</v>
      </c>
      <c r="B247" s="76" t="s">
        <v>1203</v>
      </c>
      <c r="C247" s="77" t="s">
        <v>1202</v>
      </c>
      <c r="D247" s="76" t="s">
        <v>1610</v>
      </c>
    </row>
    <row r="248" spans="1:4">
      <c r="A248" s="76" t="s">
        <v>1595</v>
      </c>
      <c r="B248" s="76" t="s">
        <v>1197</v>
      </c>
      <c r="C248" s="77" t="s">
        <v>1299</v>
      </c>
      <c r="D248" s="76" t="s">
        <v>1611</v>
      </c>
    </row>
    <row r="249" spans="1:4">
      <c r="A249" s="76" t="s">
        <v>1595</v>
      </c>
      <c r="B249" s="76" t="s">
        <v>1191</v>
      </c>
      <c r="C249" s="77" t="s">
        <v>1190</v>
      </c>
      <c r="D249" s="76" t="s">
        <v>1612</v>
      </c>
    </row>
    <row r="250" spans="1:4">
      <c r="A250" s="76" t="s">
        <v>1595</v>
      </c>
      <c r="B250" s="76" t="s">
        <v>1235</v>
      </c>
      <c r="C250" s="77" t="s">
        <v>1234</v>
      </c>
      <c r="D250" s="76" t="s">
        <v>1613</v>
      </c>
    </row>
    <row r="251" spans="1:4">
      <c r="A251" s="76" t="s">
        <v>1595</v>
      </c>
      <c r="B251" s="76" t="s">
        <v>1239</v>
      </c>
      <c r="C251" s="77" t="s">
        <v>1238</v>
      </c>
      <c r="D251" s="76" t="s">
        <v>1614</v>
      </c>
    </row>
    <row r="252" spans="1:4">
      <c r="A252" s="76" t="s">
        <v>1595</v>
      </c>
      <c r="B252" s="76" t="s">
        <v>1304</v>
      </c>
      <c r="C252" s="77" t="s">
        <v>1305</v>
      </c>
      <c r="D252" s="76" t="s">
        <v>1615</v>
      </c>
    </row>
    <row r="253" spans="1:4">
      <c r="A253" s="76" t="s">
        <v>1595</v>
      </c>
      <c r="B253" s="76" t="s">
        <v>1165</v>
      </c>
      <c r="C253" s="77" t="s">
        <v>1164</v>
      </c>
      <c r="D253" s="76" t="s">
        <v>1616</v>
      </c>
    </row>
    <row r="254" spans="1:4">
      <c r="A254" s="76" t="s">
        <v>1595</v>
      </c>
      <c r="B254" s="76" t="s">
        <v>1245</v>
      </c>
      <c r="C254" s="77" t="s">
        <v>1244</v>
      </c>
      <c r="D254" s="76" t="s">
        <v>1617</v>
      </c>
    </row>
    <row r="255" spans="1:4">
      <c r="A255" s="76" t="s">
        <v>1595</v>
      </c>
      <c r="B255" s="76" t="s">
        <v>1309</v>
      </c>
      <c r="C255" s="77" t="s">
        <v>1310</v>
      </c>
      <c r="D255" s="76" t="s">
        <v>1618</v>
      </c>
    </row>
    <row r="256" spans="1:4">
      <c r="A256" s="76" t="s">
        <v>1595</v>
      </c>
      <c r="B256" s="76" t="s">
        <v>1277</v>
      </c>
      <c r="C256" s="77" t="s">
        <v>1312</v>
      </c>
      <c r="D256" s="76" t="s">
        <v>1619</v>
      </c>
    </row>
    <row r="257" spans="1:4">
      <c r="A257" s="76" t="s">
        <v>1595</v>
      </c>
      <c r="B257" s="76" t="s">
        <v>1251</v>
      </c>
      <c r="C257" s="77" t="s">
        <v>1250</v>
      </c>
      <c r="D257" s="76" t="s">
        <v>1620</v>
      </c>
    </row>
    <row r="258" spans="1:4">
      <c r="A258" s="76" t="s">
        <v>1595</v>
      </c>
      <c r="B258" s="76" t="s">
        <v>1265</v>
      </c>
      <c r="C258" s="77" t="s">
        <v>1264</v>
      </c>
      <c r="D258" s="76" t="s">
        <v>1621</v>
      </c>
    </row>
    <row r="259" spans="1:4">
      <c r="A259" s="76" t="s">
        <v>1595</v>
      </c>
      <c r="B259" s="76" t="s">
        <v>1268</v>
      </c>
      <c r="C259" s="77" t="s">
        <v>1267</v>
      </c>
      <c r="D259" s="76" t="s">
        <v>1622</v>
      </c>
    </row>
    <row r="260" spans="1:4">
      <c r="A260" s="76" t="s">
        <v>1595</v>
      </c>
      <c r="B260" s="76" t="s">
        <v>1248</v>
      </c>
      <c r="C260" s="77" t="s">
        <v>1247</v>
      </c>
      <c r="D260" s="76" t="s">
        <v>1623</v>
      </c>
    </row>
    <row r="261" spans="1:4">
      <c r="A261" s="76" t="s">
        <v>1595</v>
      </c>
      <c r="B261" s="76" t="s">
        <v>1257</v>
      </c>
      <c r="C261" s="77" t="s">
        <v>1256</v>
      </c>
      <c r="D261" s="76" t="s">
        <v>1624</v>
      </c>
    </row>
    <row r="262" spans="1:4">
      <c r="A262" s="76" t="s">
        <v>1595</v>
      </c>
      <c r="B262" s="76" t="s">
        <v>1319</v>
      </c>
      <c r="C262" s="77" t="s">
        <v>1320</v>
      </c>
      <c r="D262" s="76" t="s">
        <v>1625</v>
      </c>
    </row>
    <row r="263" spans="1:4">
      <c r="A263" s="76" t="s">
        <v>1595</v>
      </c>
      <c r="B263" s="76" t="s">
        <v>16</v>
      </c>
      <c r="C263" s="77" t="s">
        <v>366</v>
      </c>
      <c r="D263" s="76" t="s">
        <v>1626</v>
      </c>
    </row>
    <row r="264" spans="1:4">
      <c r="A264" s="76" t="s">
        <v>1595</v>
      </c>
      <c r="B264" s="76" t="s">
        <v>32</v>
      </c>
      <c r="C264" s="77" t="s">
        <v>368</v>
      </c>
      <c r="D264" s="76" t="s">
        <v>1627</v>
      </c>
    </row>
    <row r="265" spans="1:4">
      <c r="A265" s="76" t="s">
        <v>1595</v>
      </c>
      <c r="B265" s="76" t="s">
        <v>50</v>
      </c>
      <c r="C265" s="77" t="s">
        <v>370</v>
      </c>
      <c r="D265" s="76" t="s">
        <v>1628</v>
      </c>
    </row>
    <row r="266" spans="1:4">
      <c r="A266" s="76" t="s">
        <v>1595</v>
      </c>
      <c r="B266" s="76" t="s">
        <v>1325</v>
      </c>
      <c r="C266" s="77" t="s">
        <v>1326</v>
      </c>
      <c r="D266" s="76" t="s">
        <v>1629</v>
      </c>
    </row>
    <row r="267" spans="1:4">
      <c r="A267" s="76" t="s">
        <v>1595</v>
      </c>
      <c r="B267" s="76" t="s">
        <v>1328</v>
      </c>
      <c r="C267" s="77" t="s">
        <v>1329</v>
      </c>
      <c r="D267" s="76" t="s">
        <v>1630</v>
      </c>
    </row>
    <row r="268" spans="1:4">
      <c r="A268" s="76" t="s">
        <v>1595</v>
      </c>
      <c r="B268" s="76" t="s">
        <v>1331</v>
      </c>
      <c r="C268" s="77" t="s">
        <v>1332</v>
      </c>
      <c r="D268" s="76" t="s">
        <v>1631</v>
      </c>
    </row>
    <row r="269" spans="1:4">
      <c r="A269" s="76" t="s">
        <v>1595</v>
      </c>
      <c r="B269" s="76" t="s">
        <v>1334</v>
      </c>
      <c r="C269" s="77" t="s">
        <v>1335</v>
      </c>
      <c r="D269" s="76" t="s">
        <v>1632</v>
      </c>
    </row>
    <row r="270" spans="1:4">
      <c r="A270" s="76" t="s">
        <v>1595</v>
      </c>
      <c r="B270" s="76" t="s">
        <v>1337</v>
      </c>
      <c r="C270" s="77" t="s">
        <v>1338</v>
      </c>
      <c r="D270" s="76" t="s">
        <v>1633</v>
      </c>
    </row>
    <row r="271" spans="1:4">
      <c r="A271" s="76" t="s">
        <v>1595</v>
      </c>
      <c r="B271" s="76" t="s">
        <v>1340</v>
      </c>
      <c r="C271" s="77" t="s">
        <v>1341</v>
      </c>
      <c r="D271" s="76" t="s">
        <v>1634</v>
      </c>
    </row>
    <row r="272" spans="1:4">
      <c r="A272" s="76" t="s">
        <v>1595</v>
      </c>
      <c r="B272" s="76" t="s">
        <v>1343</v>
      </c>
      <c r="C272" s="77" t="s">
        <v>1344</v>
      </c>
      <c r="D272" s="76" t="s">
        <v>1635</v>
      </c>
    </row>
    <row r="273" spans="1:4">
      <c r="A273" s="76" t="s">
        <v>1595</v>
      </c>
      <c r="B273" s="76" t="s">
        <v>1346</v>
      </c>
      <c r="C273" s="77" t="s">
        <v>1347</v>
      </c>
      <c r="D273" s="76" t="s">
        <v>1636</v>
      </c>
    </row>
    <row r="274" spans="1:4">
      <c r="A274" s="76" t="s">
        <v>1595</v>
      </c>
      <c r="B274" s="76" t="s">
        <v>1135</v>
      </c>
      <c r="C274" s="77" t="s">
        <v>1349</v>
      </c>
      <c r="D274" s="76" t="s">
        <v>1637</v>
      </c>
    </row>
    <row r="275" spans="1:4">
      <c r="A275" s="76" t="s">
        <v>1595</v>
      </c>
      <c r="B275" s="76" t="s">
        <v>1351</v>
      </c>
      <c r="C275" s="77" t="s">
        <v>1352</v>
      </c>
      <c r="D275" s="76" t="s">
        <v>1638</v>
      </c>
    </row>
    <row r="276" spans="1:4">
      <c r="A276" s="76" t="s">
        <v>1595</v>
      </c>
      <c r="B276" s="76" t="s">
        <v>1354</v>
      </c>
      <c r="C276" s="77" t="s">
        <v>1355</v>
      </c>
      <c r="D276" s="76" t="s">
        <v>1639</v>
      </c>
    </row>
    <row r="277" spans="1:4">
      <c r="A277" s="76" t="s">
        <v>1595</v>
      </c>
      <c r="B277" s="76" t="s">
        <v>1183</v>
      </c>
      <c r="C277" s="77" t="s">
        <v>1182</v>
      </c>
      <c r="D277" s="76" t="s">
        <v>1640</v>
      </c>
    </row>
    <row r="278" spans="1:4">
      <c r="A278" s="76" t="s">
        <v>1595</v>
      </c>
      <c r="B278" s="76" t="s">
        <v>1206</v>
      </c>
      <c r="C278" s="77" t="s">
        <v>1205</v>
      </c>
      <c r="D278" s="76" t="s">
        <v>1641</v>
      </c>
    </row>
    <row r="279" spans="1:4">
      <c r="A279" s="76" t="s">
        <v>1595</v>
      </c>
      <c r="B279" s="76" t="s">
        <v>1232</v>
      </c>
      <c r="C279" s="77" t="s">
        <v>1231</v>
      </c>
      <c r="D279" s="76" t="s">
        <v>1642</v>
      </c>
    </row>
    <row r="280" spans="1:4">
      <c r="A280" s="76" t="s">
        <v>1595</v>
      </c>
      <c r="B280" s="76" t="s">
        <v>1215</v>
      </c>
      <c r="C280" s="77" t="s">
        <v>1214</v>
      </c>
      <c r="D280" s="76" t="s">
        <v>1643</v>
      </c>
    </row>
    <row r="281" spans="1:4">
      <c r="A281" s="76" t="s">
        <v>1595</v>
      </c>
      <c r="B281" s="76" t="s">
        <v>1212</v>
      </c>
      <c r="C281" s="77" t="s">
        <v>1361</v>
      </c>
      <c r="D281" s="76" t="s">
        <v>1644</v>
      </c>
    </row>
    <row r="282" spans="1:4">
      <c r="A282" s="76" t="s">
        <v>1595</v>
      </c>
      <c r="B282" s="76" t="s">
        <v>1180</v>
      </c>
      <c r="C282" s="77" t="s">
        <v>1179</v>
      </c>
      <c r="D282" s="76" t="s">
        <v>1645</v>
      </c>
    </row>
    <row r="283" spans="1:4">
      <c r="A283" s="76" t="s">
        <v>1595</v>
      </c>
      <c r="B283" s="76" t="s">
        <v>37</v>
      </c>
      <c r="C283" s="77" t="s">
        <v>386</v>
      </c>
      <c r="D283" s="76" t="s">
        <v>1646</v>
      </c>
    </row>
    <row r="284" spans="1:4">
      <c r="A284" s="76" t="s">
        <v>1595</v>
      </c>
      <c r="B284" s="76" t="s">
        <v>27</v>
      </c>
      <c r="C284" s="77" t="s">
        <v>1155</v>
      </c>
      <c r="D284" s="76" t="s">
        <v>1647</v>
      </c>
    </row>
    <row r="285" spans="1:4">
      <c r="A285" s="76" t="s">
        <v>1595</v>
      </c>
      <c r="B285" s="76" t="s">
        <v>1373</v>
      </c>
      <c r="C285" s="77" t="s">
        <v>1374</v>
      </c>
      <c r="D285" s="76" t="s">
        <v>1648</v>
      </c>
    </row>
    <row r="286" spans="1:4">
      <c r="A286" s="76" t="s">
        <v>1595</v>
      </c>
      <c r="B286" s="76" t="s">
        <v>1254</v>
      </c>
      <c r="C286" s="77" t="s">
        <v>1253</v>
      </c>
      <c r="D286" s="76" t="s">
        <v>1649</v>
      </c>
    </row>
    <row r="287" spans="1:4">
      <c r="A287" s="76" t="s">
        <v>1595</v>
      </c>
      <c r="B287" s="76" t="s">
        <v>350</v>
      </c>
      <c r="C287" s="77" t="s">
        <v>1370</v>
      </c>
      <c r="D287" s="76" t="s">
        <v>1650</v>
      </c>
    </row>
    <row r="288" spans="1:4">
      <c r="A288" s="76" t="s">
        <v>1595</v>
      </c>
      <c r="B288" s="76" t="s">
        <v>1260</v>
      </c>
      <c r="C288" s="77" t="s">
        <v>1262</v>
      </c>
      <c r="D288" s="76" t="s">
        <v>1651</v>
      </c>
    </row>
    <row r="289" spans="1:4">
      <c r="A289" s="76" t="s">
        <v>1595</v>
      </c>
      <c r="B289" s="76" t="s">
        <v>1112</v>
      </c>
      <c r="C289" s="77" t="s">
        <v>1326</v>
      </c>
      <c r="D289" s="76" t="s">
        <v>1652</v>
      </c>
    </row>
    <row r="290" spans="1:4">
      <c r="A290" s="76" t="s">
        <v>1595</v>
      </c>
      <c r="B290" s="76" t="s">
        <v>1365</v>
      </c>
      <c r="C290" s="77" t="s">
        <v>1366</v>
      </c>
      <c r="D290" s="76" t="s">
        <v>1653</v>
      </c>
    </row>
    <row r="291" spans="1:4">
      <c r="A291" s="76" t="s">
        <v>1654</v>
      </c>
      <c r="B291" s="76" t="s">
        <v>1209</v>
      </c>
      <c r="C291" s="77" t="s">
        <v>1208</v>
      </c>
      <c r="D291" s="76" t="s">
        <v>1655</v>
      </c>
    </row>
    <row r="292" spans="1:4">
      <c r="A292" s="76" t="s">
        <v>1654</v>
      </c>
      <c r="B292" s="76" t="s">
        <v>1188</v>
      </c>
      <c r="C292" s="77" t="s">
        <v>1187</v>
      </c>
      <c r="D292" s="76" t="s">
        <v>1656</v>
      </c>
    </row>
    <row r="293" spans="1:4">
      <c r="A293" s="76" t="s">
        <v>1654</v>
      </c>
      <c r="B293" s="76" t="s">
        <v>1242</v>
      </c>
      <c r="C293" s="77" t="s">
        <v>1283</v>
      </c>
      <c r="D293" s="76" t="s">
        <v>1657</v>
      </c>
    </row>
    <row r="294" spans="1:4">
      <c r="A294" s="76" t="s">
        <v>1654</v>
      </c>
      <c r="B294" s="76" t="s">
        <v>1139</v>
      </c>
      <c r="C294" s="77" t="s">
        <v>1285</v>
      </c>
      <c r="D294" s="76" t="s">
        <v>1658</v>
      </c>
    </row>
    <row r="295" spans="1:4">
      <c r="A295" s="76" t="s">
        <v>1654</v>
      </c>
      <c r="B295" s="76" t="s">
        <v>1146</v>
      </c>
      <c r="C295" s="77" t="s">
        <v>1145</v>
      </c>
      <c r="D295" s="76" t="s">
        <v>1659</v>
      </c>
    </row>
    <row r="296" spans="1:4">
      <c r="A296" s="76" t="s">
        <v>1654</v>
      </c>
      <c r="B296" s="76" t="s">
        <v>1151</v>
      </c>
      <c r="C296" s="77" t="s">
        <v>1150</v>
      </c>
      <c r="D296" s="76" t="s">
        <v>1660</v>
      </c>
    </row>
    <row r="297" spans="1:4">
      <c r="A297" s="76" t="s">
        <v>1654</v>
      </c>
      <c r="B297" s="76" t="s">
        <v>1158</v>
      </c>
      <c r="C297" s="77" t="s">
        <v>1157</v>
      </c>
      <c r="D297" s="76" t="s">
        <v>1661</v>
      </c>
    </row>
    <row r="298" spans="1:4">
      <c r="A298" s="76" t="s">
        <v>1654</v>
      </c>
      <c r="B298" s="76" t="s">
        <v>1162</v>
      </c>
      <c r="C298" s="77" t="s">
        <v>1161</v>
      </c>
      <c r="D298" s="76" t="s">
        <v>1662</v>
      </c>
    </row>
    <row r="299" spans="1:4">
      <c r="A299" s="76" t="s">
        <v>1654</v>
      </c>
      <c r="B299" s="76" t="s">
        <v>1170</v>
      </c>
      <c r="C299" s="77" t="s">
        <v>1169</v>
      </c>
      <c r="D299" s="76" t="s">
        <v>1663</v>
      </c>
    </row>
    <row r="300" spans="1:4">
      <c r="A300" s="76" t="s">
        <v>1654</v>
      </c>
      <c r="B300" s="76" t="s">
        <v>1173</v>
      </c>
      <c r="C300" s="77" t="s">
        <v>1172</v>
      </c>
      <c r="D300" s="76" t="s">
        <v>1664</v>
      </c>
    </row>
    <row r="301" spans="1:4">
      <c r="A301" s="76" t="s">
        <v>1654</v>
      </c>
      <c r="B301" s="76" t="s">
        <v>1293</v>
      </c>
      <c r="C301" s="77" t="s">
        <v>1294</v>
      </c>
      <c r="D301" s="76" t="s">
        <v>1665</v>
      </c>
    </row>
    <row r="302" spans="1:4">
      <c r="A302" s="76" t="s">
        <v>1654</v>
      </c>
      <c r="B302" s="76" t="s">
        <v>1194</v>
      </c>
      <c r="C302" s="77" t="s">
        <v>1193</v>
      </c>
      <c r="D302" s="76" t="s">
        <v>1666</v>
      </c>
    </row>
    <row r="303" spans="1:4">
      <c r="A303" s="76" t="s">
        <v>1654</v>
      </c>
      <c r="B303" s="76" t="s">
        <v>1200</v>
      </c>
      <c r="C303" s="77" t="s">
        <v>1199</v>
      </c>
      <c r="D303" s="76" t="s">
        <v>1667</v>
      </c>
    </row>
    <row r="304" spans="1:4">
      <c r="A304" s="76" t="s">
        <v>1654</v>
      </c>
      <c r="B304" s="76" t="s">
        <v>1203</v>
      </c>
      <c r="C304" s="77" t="s">
        <v>1202</v>
      </c>
      <c r="D304" s="76" t="s">
        <v>1668</v>
      </c>
    </row>
    <row r="305" spans="1:4">
      <c r="A305" s="76" t="s">
        <v>1654</v>
      </c>
      <c r="B305" s="76" t="s">
        <v>1197</v>
      </c>
      <c r="C305" s="77" t="s">
        <v>1299</v>
      </c>
      <c r="D305" s="76" t="s">
        <v>1669</v>
      </c>
    </row>
    <row r="306" spans="1:4">
      <c r="A306" s="76" t="s">
        <v>1654</v>
      </c>
      <c r="B306" s="76" t="s">
        <v>1191</v>
      </c>
      <c r="C306" s="77" t="s">
        <v>1190</v>
      </c>
      <c r="D306" s="76" t="s">
        <v>1670</v>
      </c>
    </row>
    <row r="307" spans="1:4">
      <c r="A307" s="76" t="s">
        <v>1654</v>
      </c>
      <c r="B307" s="76" t="s">
        <v>1235</v>
      </c>
      <c r="C307" s="77" t="s">
        <v>1234</v>
      </c>
      <c r="D307" s="76" t="s">
        <v>1671</v>
      </c>
    </row>
    <row r="308" spans="1:4">
      <c r="A308" s="76" t="s">
        <v>1654</v>
      </c>
      <c r="B308" s="76" t="s">
        <v>1239</v>
      </c>
      <c r="C308" s="77" t="s">
        <v>1238</v>
      </c>
      <c r="D308" s="76" t="s">
        <v>1672</v>
      </c>
    </row>
    <row r="309" spans="1:4">
      <c r="A309" s="76" t="s">
        <v>1654</v>
      </c>
      <c r="B309" s="76" t="s">
        <v>1304</v>
      </c>
      <c r="C309" s="77" t="s">
        <v>1305</v>
      </c>
      <c r="D309" s="76" t="s">
        <v>1673</v>
      </c>
    </row>
    <row r="310" spans="1:4">
      <c r="A310" s="76" t="s">
        <v>1654</v>
      </c>
      <c r="B310" s="76" t="s">
        <v>1165</v>
      </c>
      <c r="C310" s="77" t="s">
        <v>1164</v>
      </c>
      <c r="D310" s="76" t="s">
        <v>1674</v>
      </c>
    </row>
    <row r="311" spans="1:4">
      <c r="A311" s="76" t="s">
        <v>1654</v>
      </c>
      <c r="B311" s="76" t="s">
        <v>1245</v>
      </c>
      <c r="C311" s="77" t="s">
        <v>1244</v>
      </c>
      <c r="D311" s="76" t="s">
        <v>1675</v>
      </c>
    </row>
    <row r="312" spans="1:4">
      <c r="A312" s="76" t="s">
        <v>1654</v>
      </c>
      <c r="B312" s="76" t="s">
        <v>1309</v>
      </c>
      <c r="C312" s="77" t="s">
        <v>1310</v>
      </c>
      <c r="D312" s="76" t="s">
        <v>1676</v>
      </c>
    </row>
    <row r="313" spans="1:4">
      <c r="A313" s="76" t="s">
        <v>1654</v>
      </c>
      <c r="B313" s="76" t="s">
        <v>1277</v>
      </c>
      <c r="C313" s="77" t="s">
        <v>1312</v>
      </c>
      <c r="D313" s="76" t="s">
        <v>1677</v>
      </c>
    </row>
    <row r="314" spans="1:4">
      <c r="A314" s="76" t="s">
        <v>1654</v>
      </c>
      <c r="B314" s="76" t="s">
        <v>1251</v>
      </c>
      <c r="C314" s="77" t="s">
        <v>1250</v>
      </c>
      <c r="D314" s="76" t="s">
        <v>1678</v>
      </c>
    </row>
    <row r="315" spans="1:4">
      <c r="A315" s="76" t="s">
        <v>1654</v>
      </c>
      <c r="B315" s="76" t="s">
        <v>1265</v>
      </c>
      <c r="C315" s="77" t="s">
        <v>1264</v>
      </c>
      <c r="D315" s="76" t="s">
        <v>1679</v>
      </c>
    </row>
    <row r="316" spans="1:4">
      <c r="A316" s="76" t="s">
        <v>1654</v>
      </c>
      <c r="B316" s="76" t="s">
        <v>1268</v>
      </c>
      <c r="C316" s="77" t="s">
        <v>1267</v>
      </c>
      <c r="D316" s="76" t="s">
        <v>1680</v>
      </c>
    </row>
    <row r="317" spans="1:4">
      <c r="A317" s="76" t="s">
        <v>1654</v>
      </c>
      <c r="B317" s="76" t="s">
        <v>1248</v>
      </c>
      <c r="C317" s="77" t="s">
        <v>1247</v>
      </c>
      <c r="D317" s="76" t="s">
        <v>1681</v>
      </c>
    </row>
    <row r="318" spans="1:4">
      <c r="A318" s="76" t="s">
        <v>1654</v>
      </c>
      <c r="B318" s="76" t="s">
        <v>1257</v>
      </c>
      <c r="C318" s="77" t="s">
        <v>1256</v>
      </c>
      <c r="D318" s="76" t="s">
        <v>1682</v>
      </c>
    </row>
    <row r="319" spans="1:4">
      <c r="A319" s="76" t="s">
        <v>1654</v>
      </c>
      <c r="B319" s="76" t="s">
        <v>1177</v>
      </c>
      <c r="C319" s="77" t="s">
        <v>1176</v>
      </c>
      <c r="D319" s="76" t="s">
        <v>1683</v>
      </c>
    </row>
    <row r="320" spans="1:4">
      <c r="A320" s="76" t="s">
        <v>1654</v>
      </c>
      <c r="B320" s="76" t="s">
        <v>16</v>
      </c>
      <c r="C320" s="77" t="s">
        <v>366</v>
      </c>
      <c r="D320" s="76" t="s">
        <v>1684</v>
      </c>
    </row>
    <row r="321" spans="1:4">
      <c r="A321" s="76" t="s">
        <v>1654</v>
      </c>
      <c r="B321" s="76" t="s">
        <v>32</v>
      </c>
      <c r="C321" s="77" t="s">
        <v>368</v>
      </c>
      <c r="D321" s="76" t="s">
        <v>1685</v>
      </c>
    </row>
    <row r="322" spans="1:4">
      <c r="A322" s="76" t="s">
        <v>1654</v>
      </c>
      <c r="B322" s="76" t="s">
        <v>50</v>
      </c>
      <c r="C322" s="77" t="s">
        <v>370</v>
      </c>
      <c r="D322" s="76" t="s">
        <v>1686</v>
      </c>
    </row>
    <row r="323" spans="1:4">
      <c r="A323" s="76" t="s">
        <v>1654</v>
      </c>
      <c r="B323" s="76" t="s">
        <v>1325</v>
      </c>
      <c r="C323" s="77" t="s">
        <v>1326</v>
      </c>
      <c r="D323" s="76" t="s">
        <v>1687</v>
      </c>
    </row>
    <row r="324" spans="1:4">
      <c r="A324" s="76" t="s">
        <v>1654</v>
      </c>
      <c r="B324" s="76" t="s">
        <v>1328</v>
      </c>
      <c r="C324" s="77" t="s">
        <v>1329</v>
      </c>
      <c r="D324" s="76" t="s">
        <v>1688</v>
      </c>
    </row>
    <row r="325" spans="1:4">
      <c r="A325" s="76" t="s">
        <v>1654</v>
      </c>
      <c r="B325" s="76" t="s">
        <v>1331</v>
      </c>
      <c r="C325" s="77" t="s">
        <v>1332</v>
      </c>
      <c r="D325" s="76" t="s">
        <v>1689</v>
      </c>
    </row>
    <row r="326" spans="1:4">
      <c r="A326" s="76" t="s">
        <v>1654</v>
      </c>
      <c r="B326" s="76" t="s">
        <v>1334</v>
      </c>
      <c r="C326" s="77" t="s">
        <v>1335</v>
      </c>
      <c r="D326" s="76" t="s">
        <v>1690</v>
      </c>
    </row>
    <row r="327" spans="1:4">
      <c r="A327" s="76" t="s">
        <v>1654</v>
      </c>
      <c r="B327" s="76" t="s">
        <v>1337</v>
      </c>
      <c r="C327" s="77" t="s">
        <v>1338</v>
      </c>
      <c r="D327" s="76" t="s">
        <v>1691</v>
      </c>
    </row>
    <row r="328" spans="1:4">
      <c r="A328" s="76" t="s">
        <v>1654</v>
      </c>
      <c r="B328" s="76" t="s">
        <v>1340</v>
      </c>
      <c r="C328" s="77" t="s">
        <v>1341</v>
      </c>
      <c r="D328" s="76" t="s">
        <v>1692</v>
      </c>
    </row>
    <row r="329" spans="1:4">
      <c r="A329" s="76" t="s">
        <v>1654</v>
      </c>
      <c r="B329" s="76" t="s">
        <v>1343</v>
      </c>
      <c r="C329" s="77" t="s">
        <v>1344</v>
      </c>
      <c r="D329" s="76" t="s">
        <v>1693</v>
      </c>
    </row>
    <row r="330" spans="1:4">
      <c r="A330" s="76" t="s">
        <v>1654</v>
      </c>
      <c r="B330" s="76" t="s">
        <v>1346</v>
      </c>
      <c r="C330" s="77" t="s">
        <v>1347</v>
      </c>
      <c r="D330" s="76" t="s">
        <v>1694</v>
      </c>
    </row>
    <row r="331" spans="1:4">
      <c r="A331" s="76" t="s">
        <v>1654</v>
      </c>
      <c r="B331" s="76" t="s">
        <v>1135</v>
      </c>
      <c r="C331" s="77" t="s">
        <v>1349</v>
      </c>
      <c r="D331" s="76" t="s">
        <v>1695</v>
      </c>
    </row>
    <row r="332" spans="1:4">
      <c r="A332" s="76" t="s">
        <v>1654</v>
      </c>
      <c r="B332" s="76" t="s">
        <v>1351</v>
      </c>
      <c r="C332" s="77" t="s">
        <v>1352</v>
      </c>
      <c r="D332" s="76" t="s">
        <v>1696</v>
      </c>
    </row>
    <row r="333" spans="1:4">
      <c r="A333" s="76" t="s">
        <v>1654</v>
      </c>
      <c r="B333" s="76" t="s">
        <v>1354</v>
      </c>
      <c r="C333" s="77" t="s">
        <v>1355</v>
      </c>
      <c r="D333" s="76" t="s">
        <v>1697</v>
      </c>
    </row>
    <row r="334" spans="1:4">
      <c r="A334" s="76" t="s">
        <v>1654</v>
      </c>
      <c r="B334" s="76" t="s">
        <v>1183</v>
      </c>
      <c r="C334" s="77" t="s">
        <v>1182</v>
      </c>
      <c r="D334" s="76" t="s">
        <v>1698</v>
      </c>
    </row>
    <row r="335" spans="1:4">
      <c r="A335" s="76" t="s">
        <v>1654</v>
      </c>
      <c r="B335" s="76" t="s">
        <v>1206</v>
      </c>
      <c r="C335" s="77" t="s">
        <v>1205</v>
      </c>
      <c r="D335" s="76" t="s">
        <v>1699</v>
      </c>
    </row>
    <row r="336" spans="1:4">
      <c r="A336" s="76" t="s">
        <v>1654</v>
      </c>
      <c r="B336" s="76" t="s">
        <v>1232</v>
      </c>
      <c r="C336" s="77" t="s">
        <v>1231</v>
      </c>
      <c r="D336" s="76" t="s">
        <v>1700</v>
      </c>
    </row>
    <row r="337" spans="1:4">
      <c r="A337" s="76" t="s">
        <v>1654</v>
      </c>
      <c r="B337" s="76" t="s">
        <v>1215</v>
      </c>
      <c r="C337" s="77" t="s">
        <v>1214</v>
      </c>
      <c r="D337" s="76" t="s">
        <v>1701</v>
      </c>
    </row>
    <row r="338" spans="1:4">
      <c r="A338" s="76" t="s">
        <v>1654</v>
      </c>
      <c r="B338" s="76" t="s">
        <v>1212</v>
      </c>
      <c r="C338" s="77" t="s">
        <v>1361</v>
      </c>
      <c r="D338" s="76" t="s">
        <v>1702</v>
      </c>
    </row>
    <row r="339" spans="1:4">
      <c r="A339" s="76" t="s">
        <v>1654</v>
      </c>
      <c r="B339" s="76" t="s">
        <v>1180</v>
      </c>
      <c r="C339" s="77" t="s">
        <v>1179</v>
      </c>
      <c r="D339" s="76" t="s">
        <v>1703</v>
      </c>
    </row>
    <row r="340" spans="1:4">
      <c r="A340" s="76" t="s">
        <v>1654</v>
      </c>
      <c r="B340" s="76" t="s">
        <v>37</v>
      </c>
      <c r="C340" s="77" t="s">
        <v>386</v>
      </c>
      <c r="D340" s="76" t="s">
        <v>1704</v>
      </c>
    </row>
    <row r="341" spans="1:4">
      <c r="A341" s="76" t="s">
        <v>1654</v>
      </c>
      <c r="B341" s="76" t="s">
        <v>1365</v>
      </c>
      <c r="C341" s="77" t="s">
        <v>1366</v>
      </c>
      <c r="D341" s="76" t="s">
        <v>1705</v>
      </c>
    </row>
    <row r="342" spans="1:4">
      <c r="A342" s="76" t="s">
        <v>1654</v>
      </c>
      <c r="B342" s="76" t="s">
        <v>1112</v>
      </c>
      <c r="C342" s="77" t="s">
        <v>1326</v>
      </c>
      <c r="D342" s="76" t="s">
        <v>1706</v>
      </c>
    </row>
    <row r="343" spans="1:4">
      <c r="A343" s="76" t="s">
        <v>1654</v>
      </c>
      <c r="B343" s="76" t="s">
        <v>1260</v>
      </c>
      <c r="C343" s="77" t="s">
        <v>1262</v>
      </c>
      <c r="D343" s="76" t="s">
        <v>1707</v>
      </c>
    </row>
    <row r="344" spans="1:4">
      <c r="A344" s="76" t="s">
        <v>1654</v>
      </c>
      <c r="B344" s="76" t="s">
        <v>350</v>
      </c>
      <c r="C344" s="77" t="s">
        <v>1370</v>
      </c>
      <c r="D344" s="76" t="s">
        <v>1708</v>
      </c>
    </row>
    <row r="345" spans="1:4">
      <c r="A345" s="76" t="s">
        <v>1654</v>
      </c>
      <c r="B345" s="76" t="s">
        <v>27</v>
      </c>
      <c r="C345" s="77" t="s">
        <v>1155</v>
      </c>
      <c r="D345" s="76" t="s">
        <v>1709</v>
      </c>
    </row>
    <row r="346" spans="1:4">
      <c r="A346" s="76" t="s">
        <v>1654</v>
      </c>
      <c r="B346" s="76" t="s">
        <v>1373</v>
      </c>
      <c r="C346" s="77" t="s">
        <v>1374</v>
      </c>
      <c r="D346" s="76" t="s">
        <v>1710</v>
      </c>
    </row>
    <row r="347" spans="1:4">
      <c r="A347" s="76" t="s">
        <v>1654</v>
      </c>
      <c r="B347" s="76" t="s">
        <v>1254</v>
      </c>
      <c r="C347" s="77" t="s">
        <v>1253</v>
      </c>
      <c r="D347" s="76" t="s">
        <v>1711</v>
      </c>
    </row>
    <row r="348" spans="1:4">
      <c r="A348" s="76" t="s">
        <v>1712</v>
      </c>
      <c r="B348" s="76" t="s">
        <v>1173</v>
      </c>
      <c r="C348" s="77" t="s">
        <v>1172</v>
      </c>
      <c r="D348" s="76" t="s">
        <v>1713</v>
      </c>
    </row>
    <row r="349" spans="1:4">
      <c r="A349" s="76" t="s">
        <v>1712</v>
      </c>
      <c r="B349" s="76" t="s">
        <v>1170</v>
      </c>
      <c r="C349" s="77" t="s">
        <v>1169</v>
      </c>
      <c r="D349" s="76" t="s">
        <v>1714</v>
      </c>
    </row>
    <row r="350" spans="1:4">
      <c r="A350" s="76" t="s">
        <v>1712</v>
      </c>
      <c r="B350" s="76" t="s">
        <v>1162</v>
      </c>
      <c r="C350" s="77" t="s">
        <v>1161</v>
      </c>
      <c r="D350" s="76" t="s">
        <v>1715</v>
      </c>
    </row>
    <row r="351" spans="1:4">
      <c r="A351" s="76" t="s">
        <v>1712</v>
      </c>
      <c r="B351" s="76" t="s">
        <v>1293</v>
      </c>
      <c r="C351" s="77" t="s">
        <v>1294</v>
      </c>
      <c r="D351" s="76" t="s">
        <v>1716</v>
      </c>
    </row>
    <row r="352" spans="1:4">
      <c r="A352" s="76" t="s">
        <v>1712</v>
      </c>
      <c r="B352" s="76" t="s">
        <v>1194</v>
      </c>
      <c r="C352" s="77" t="s">
        <v>1193</v>
      </c>
      <c r="D352" s="76" t="s">
        <v>1717</v>
      </c>
    </row>
    <row r="353" spans="1:4">
      <c r="A353" s="76" t="s">
        <v>1712</v>
      </c>
      <c r="B353" s="76" t="s">
        <v>1200</v>
      </c>
      <c r="C353" s="77" t="s">
        <v>1199</v>
      </c>
      <c r="D353" s="76" t="s">
        <v>1718</v>
      </c>
    </row>
    <row r="354" spans="1:4">
      <c r="A354" s="76" t="s">
        <v>1712</v>
      </c>
      <c r="B354" s="76" t="s">
        <v>1203</v>
      </c>
      <c r="C354" s="77" t="s">
        <v>1202</v>
      </c>
      <c r="D354" s="76" t="s">
        <v>1719</v>
      </c>
    </row>
    <row r="355" spans="1:4">
      <c r="A355" s="76" t="s">
        <v>1712</v>
      </c>
      <c r="B355" s="76" t="s">
        <v>1158</v>
      </c>
      <c r="C355" s="77" t="s">
        <v>1157</v>
      </c>
      <c r="D355" s="76" t="s">
        <v>1720</v>
      </c>
    </row>
    <row r="356" spans="1:4">
      <c r="A356" s="76" t="s">
        <v>1712</v>
      </c>
      <c r="B356" s="76" t="s">
        <v>1151</v>
      </c>
      <c r="C356" s="77" t="s">
        <v>1150</v>
      </c>
      <c r="D356" s="76" t="s">
        <v>1721</v>
      </c>
    </row>
    <row r="357" spans="1:4">
      <c r="A357" s="76" t="s">
        <v>1712</v>
      </c>
      <c r="B357" s="76" t="s">
        <v>1146</v>
      </c>
      <c r="C357" s="77" t="s">
        <v>1145</v>
      </c>
      <c r="D357" s="76" t="s">
        <v>1722</v>
      </c>
    </row>
    <row r="358" spans="1:4">
      <c r="A358" s="76" t="s">
        <v>1712</v>
      </c>
      <c r="B358" s="76" t="s">
        <v>1139</v>
      </c>
      <c r="C358" s="77" t="s">
        <v>1285</v>
      </c>
      <c r="D358" s="76" t="s">
        <v>1723</v>
      </c>
    </row>
    <row r="359" spans="1:4">
      <c r="A359" s="76" t="s">
        <v>1712</v>
      </c>
      <c r="B359" s="76" t="s">
        <v>1242</v>
      </c>
      <c r="C359" s="77" t="s">
        <v>1283</v>
      </c>
      <c r="D359" s="76" t="s">
        <v>1724</v>
      </c>
    </row>
    <row r="360" spans="1:4">
      <c r="A360" s="76" t="s">
        <v>1712</v>
      </c>
      <c r="B360" s="76" t="s">
        <v>1188</v>
      </c>
      <c r="C360" s="77" t="s">
        <v>1187</v>
      </c>
      <c r="D360" s="76" t="s">
        <v>1725</v>
      </c>
    </row>
    <row r="361" spans="1:4">
      <c r="A361" s="76" t="s">
        <v>1712</v>
      </c>
      <c r="B361" s="76" t="s">
        <v>1209</v>
      </c>
      <c r="C361" s="77" t="s">
        <v>1208</v>
      </c>
      <c r="D361" s="76" t="s">
        <v>1726</v>
      </c>
    </row>
    <row r="362" spans="1:4">
      <c r="A362" s="76" t="s">
        <v>1712</v>
      </c>
      <c r="B362" s="76" t="s">
        <v>1197</v>
      </c>
      <c r="C362" s="77" t="s">
        <v>1727</v>
      </c>
      <c r="D362" s="76" t="s">
        <v>1728</v>
      </c>
    </row>
    <row r="363" spans="1:4">
      <c r="A363" s="76" t="s">
        <v>1712</v>
      </c>
      <c r="B363" s="76" t="s">
        <v>1191</v>
      </c>
      <c r="C363" s="77" t="s">
        <v>1190</v>
      </c>
      <c r="D363" s="76" t="s">
        <v>1729</v>
      </c>
    </row>
    <row r="364" spans="1:4">
      <c r="A364" s="76" t="s">
        <v>1712</v>
      </c>
      <c r="B364" s="76" t="s">
        <v>1235</v>
      </c>
      <c r="C364" s="77" t="s">
        <v>1234</v>
      </c>
      <c r="D364" s="76" t="s">
        <v>1730</v>
      </c>
    </row>
    <row r="365" spans="1:4">
      <c r="A365" s="76" t="s">
        <v>1712</v>
      </c>
      <c r="B365" s="76" t="s">
        <v>1239</v>
      </c>
      <c r="C365" s="77" t="s">
        <v>1238</v>
      </c>
      <c r="D365" s="76" t="s">
        <v>1731</v>
      </c>
    </row>
    <row r="366" spans="1:4">
      <c r="A366" s="76" t="s">
        <v>1712</v>
      </c>
      <c r="B366" s="76" t="s">
        <v>1304</v>
      </c>
      <c r="C366" s="77" t="s">
        <v>1305</v>
      </c>
      <c r="D366" s="76" t="s">
        <v>1732</v>
      </c>
    </row>
    <row r="367" spans="1:4">
      <c r="A367" s="76" t="s">
        <v>1712</v>
      </c>
      <c r="B367" s="76" t="s">
        <v>1165</v>
      </c>
      <c r="C367" s="77" t="s">
        <v>1164</v>
      </c>
      <c r="D367" s="76" t="s">
        <v>1733</v>
      </c>
    </row>
    <row r="368" spans="1:4">
      <c r="A368" s="76" t="s">
        <v>1712</v>
      </c>
      <c r="B368" s="76" t="s">
        <v>1245</v>
      </c>
      <c r="C368" s="77" t="s">
        <v>1244</v>
      </c>
      <c r="D368" s="76" t="s">
        <v>1734</v>
      </c>
    </row>
    <row r="369" spans="1:4">
      <c r="A369" s="76" t="s">
        <v>1712</v>
      </c>
      <c r="B369" s="76" t="s">
        <v>1309</v>
      </c>
      <c r="C369" s="77" t="s">
        <v>1310</v>
      </c>
      <c r="D369" s="76" t="s">
        <v>1735</v>
      </c>
    </row>
    <row r="370" spans="1:4">
      <c r="A370" s="76" t="s">
        <v>1712</v>
      </c>
      <c r="B370" s="76" t="s">
        <v>1277</v>
      </c>
      <c r="C370" s="77" t="s">
        <v>1312</v>
      </c>
      <c r="D370" s="76" t="s">
        <v>1736</v>
      </c>
    </row>
    <row r="371" spans="1:4">
      <c r="A371" s="76" t="s">
        <v>1712</v>
      </c>
      <c r="B371" s="76" t="s">
        <v>1251</v>
      </c>
      <c r="C371" s="77" t="s">
        <v>1250</v>
      </c>
      <c r="D371" s="76" t="s">
        <v>1737</v>
      </c>
    </row>
    <row r="372" spans="1:4">
      <c r="A372" s="76" t="s">
        <v>1712</v>
      </c>
      <c r="B372" s="76" t="s">
        <v>1265</v>
      </c>
      <c r="C372" s="77" t="s">
        <v>1264</v>
      </c>
      <c r="D372" s="76" t="s">
        <v>1738</v>
      </c>
    </row>
    <row r="373" spans="1:4">
      <c r="A373" s="76" t="s">
        <v>1712</v>
      </c>
      <c r="B373" s="76" t="s">
        <v>1268</v>
      </c>
      <c r="C373" s="77" t="s">
        <v>1267</v>
      </c>
      <c r="D373" s="76" t="s">
        <v>1739</v>
      </c>
    </row>
    <row r="374" spans="1:4">
      <c r="A374" s="76" t="s">
        <v>1712</v>
      </c>
      <c r="B374" s="76" t="s">
        <v>1248</v>
      </c>
      <c r="C374" s="77" t="s">
        <v>1740</v>
      </c>
      <c r="D374" s="76" t="s">
        <v>1741</v>
      </c>
    </row>
    <row r="375" spans="1:4">
      <c r="A375" s="76" t="s">
        <v>1712</v>
      </c>
      <c r="B375" s="76" t="s">
        <v>1257</v>
      </c>
      <c r="C375" s="77" t="s">
        <v>1256</v>
      </c>
      <c r="D375" s="76" t="s">
        <v>1742</v>
      </c>
    </row>
    <row r="376" spans="1:4">
      <c r="A376" s="76" t="s">
        <v>1712</v>
      </c>
      <c r="B376" s="76" t="s">
        <v>16</v>
      </c>
      <c r="C376" s="77" t="s">
        <v>366</v>
      </c>
      <c r="D376" s="76" t="s">
        <v>1743</v>
      </c>
    </row>
    <row r="377" spans="1:4">
      <c r="A377" s="76" t="s">
        <v>1712</v>
      </c>
      <c r="B377" s="76" t="s">
        <v>32</v>
      </c>
      <c r="C377" s="77" t="s">
        <v>368</v>
      </c>
      <c r="D377" s="76" t="s">
        <v>1744</v>
      </c>
    </row>
    <row r="378" spans="1:4">
      <c r="A378" s="76" t="s">
        <v>1712</v>
      </c>
      <c r="B378" s="76" t="s">
        <v>50</v>
      </c>
      <c r="C378" s="77" t="s">
        <v>370</v>
      </c>
      <c r="D378" s="76" t="s">
        <v>1745</v>
      </c>
    </row>
    <row r="379" spans="1:4">
      <c r="A379" s="76" t="s">
        <v>1712</v>
      </c>
      <c r="B379" s="76" t="s">
        <v>1325</v>
      </c>
      <c r="C379" s="77" t="s">
        <v>1326</v>
      </c>
      <c r="D379" s="76" t="s">
        <v>1746</v>
      </c>
    </row>
    <row r="380" spans="1:4">
      <c r="A380" s="76" t="s">
        <v>1712</v>
      </c>
      <c r="B380" s="76" t="s">
        <v>1328</v>
      </c>
      <c r="C380" s="77" t="s">
        <v>1329</v>
      </c>
      <c r="D380" s="76" t="s">
        <v>1747</v>
      </c>
    </row>
    <row r="381" spans="1:4">
      <c r="A381" s="76" t="s">
        <v>1712</v>
      </c>
      <c r="B381" s="76" t="s">
        <v>1331</v>
      </c>
      <c r="C381" s="77" t="s">
        <v>1332</v>
      </c>
      <c r="D381" s="76" t="s">
        <v>1748</v>
      </c>
    </row>
    <row r="382" spans="1:4">
      <c r="A382" s="76" t="s">
        <v>1712</v>
      </c>
      <c r="B382" s="76" t="s">
        <v>1334</v>
      </c>
      <c r="C382" s="77" t="s">
        <v>1335</v>
      </c>
      <c r="D382" s="76" t="s">
        <v>1749</v>
      </c>
    </row>
    <row r="383" spans="1:4">
      <c r="A383" s="76" t="s">
        <v>1712</v>
      </c>
      <c r="B383" s="76" t="s">
        <v>1337</v>
      </c>
      <c r="C383" s="77" t="s">
        <v>1338</v>
      </c>
      <c r="D383" s="76" t="s">
        <v>1750</v>
      </c>
    </row>
    <row r="384" spans="1:4">
      <c r="A384" s="76" t="s">
        <v>1712</v>
      </c>
      <c r="B384" s="76" t="s">
        <v>1340</v>
      </c>
      <c r="C384" s="77" t="s">
        <v>1341</v>
      </c>
      <c r="D384" s="76" t="s">
        <v>1751</v>
      </c>
    </row>
    <row r="385" spans="1:4">
      <c r="A385" s="76" t="s">
        <v>1712</v>
      </c>
      <c r="B385" s="76" t="s">
        <v>1343</v>
      </c>
      <c r="C385" s="77" t="s">
        <v>1344</v>
      </c>
      <c r="D385" s="76" t="s">
        <v>1752</v>
      </c>
    </row>
    <row r="386" spans="1:4">
      <c r="A386" s="76" t="s">
        <v>1712</v>
      </c>
      <c r="B386" s="76" t="s">
        <v>1346</v>
      </c>
      <c r="C386" s="77" t="s">
        <v>1347</v>
      </c>
      <c r="D386" s="76" t="s">
        <v>1753</v>
      </c>
    </row>
    <row r="387" spans="1:4">
      <c r="A387" s="76" t="s">
        <v>1712</v>
      </c>
      <c r="B387" s="76" t="s">
        <v>1135</v>
      </c>
      <c r="C387" s="77" t="s">
        <v>1349</v>
      </c>
      <c r="D387" s="76" t="s">
        <v>1754</v>
      </c>
    </row>
    <row r="388" spans="1:4">
      <c r="A388" s="76" t="s">
        <v>1712</v>
      </c>
      <c r="B388" s="76" t="s">
        <v>1351</v>
      </c>
      <c r="C388" s="77" t="s">
        <v>1352</v>
      </c>
      <c r="D388" s="76" t="s">
        <v>1755</v>
      </c>
    </row>
    <row r="389" spans="1:4">
      <c r="A389" s="76" t="s">
        <v>1712</v>
      </c>
      <c r="B389" s="76" t="s">
        <v>1354</v>
      </c>
      <c r="C389" s="77" t="s">
        <v>1355</v>
      </c>
      <c r="D389" s="76" t="s">
        <v>1756</v>
      </c>
    </row>
    <row r="390" spans="1:4">
      <c r="A390" s="76" t="s">
        <v>1712</v>
      </c>
      <c r="B390" s="76" t="s">
        <v>1177</v>
      </c>
      <c r="C390" s="77" t="s">
        <v>1176</v>
      </c>
      <c r="D390" s="76" t="s">
        <v>1757</v>
      </c>
    </row>
    <row r="391" spans="1:4">
      <c r="A391" s="76" t="s">
        <v>1712</v>
      </c>
      <c r="B391" s="76" t="s">
        <v>1183</v>
      </c>
      <c r="C391" s="77" t="s">
        <v>1182</v>
      </c>
      <c r="D391" s="76" t="s">
        <v>1758</v>
      </c>
    </row>
    <row r="392" spans="1:4">
      <c r="A392" s="76" t="s">
        <v>1712</v>
      </c>
      <c r="B392" s="76" t="s">
        <v>1206</v>
      </c>
      <c r="C392" s="77" t="s">
        <v>1205</v>
      </c>
      <c r="D392" s="76" t="s">
        <v>1759</v>
      </c>
    </row>
    <row r="393" spans="1:4">
      <c r="A393" s="76" t="s">
        <v>1712</v>
      </c>
      <c r="B393" s="76" t="s">
        <v>1232</v>
      </c>
      <c r="C393" s="77" t="s">
        <v>1231</v>
      </c>
      <c r="D393" s="76" t="s">
        <v>1760</v>
      </c>
    </row>
    <row r="394" spans="1:4">
      <c r="A394" s="76" t="s">
        <v>1712</v>
      </c>
      <c r="B394" s="76" t="s">
        <v>1215</v>
      </c>
      <c r="C394" s="77" t="s">
        <v>1214</v>
      </c>
      <c r="D394" s="76" t="s">
        <v>1761</v>
      </c>
    </row>
    <row r="395" spans="1:4">
      <c r="A395" s="76" t="s">
        <v>1712</v>
      </c>
      <c r="B395" s="76" t="s">
        <v>1212</v>
      </c>
      <c r="C395" s="77" t="s">
        <v>1361</v>
      </c>
      <c r="D395" s="76" t="s">
        <v>1762</v>
      </c>
    </row>
    <row r="396" spans="1:4">
      <c r="A396" s="76" t="s">
        <v>1712</v>
      </c>
      <c r="B396" s="76" t="s">
        <v>1180</v>
      </c>
      <c r="C396" s="77" t="s">
        <v>1179</v>
      </c>
      <c r="D396" s="76" t="s">
        <v>1763</v>
      </c>
    </row>
    <row r="397" spans="1:4">
      <c r="A397" s="76" t="s">
        <v>1712</v>
      </c>
      <c r="B397" s="76" t="s">
        <v>37</v>
      </c>
      <c r="C397" s="77" t="s">
        <v>386</v>
      </c>
      <c r="D397" s="76" t="s">
        <v>1764</v>
      </c>
    </row>
    <row r="398" spans="1:4">
      <c r="A398" s="76" t="s">
        <v>1712</v>
      </c>
      <c r="B398" s="76" t="s">
        <v>27</v>
      </c>
      <c r="C398" s="77" t="s">
        <v>1155</v>
      </c>
      <c r="D398" s="76" t="s">
        <v>1765</v>
      </c>
    </row>
    <row r="399" spans="1:4">
      <c r="A399" s="76" t="s">
        <v>1712</v>
      </c>
      <c r="B399" s="76" t="s">
        <v>1254</v>
      </c>
      <c r="C399" s="77" t="s">
        <v>1253</v>
      </c>
      <c r="D399" s="76" t="s">
        <v>1766</v>
      </c>
    </row>
    <row r="400" spans="1:4">
      <c r="A400" s="76" t="s">
        <v>1712</v>
      </c>
      <c r="B400" s="76" t="s">
        <v>350</v>
      </c>
      <c r="C400" s="77" t="s">
        <v>1370</v>
      </c>
      <c r="D400" s="76" t="s">
        <v>1767</v>
      </c>
    </row>
    <row r="401" spans="1:4">
      <c r="A401" s="76" t="s">
        <v>1712</v>
      </c>
      <c r="B401" s="76" t="s">
        <v>1260</v>
      </c>
      <c r="C401" s="77" t="s">
        <v>1262</v>
      </c>
      <c r="D401" s="76" t="s">
        <v>1768</v>
      </c>
    </row>
    <row r="402" spans="1:4">
      <c r="A402" s="76" t="s">
        <v>1712</v>
      </c>
      <c r="B402" s="76" t="s">
        <v>1112</v>
      </c>
      <c r="C402" s="77" t="s">
        <v>1326</v>
      </c>
      <c r="D402" s="76" t="s">
        <v>1769</v>
      </c>
    </row>
    <row r="403" spans="1:4">
      <c r="A403" s="76" t="s">
        <v>1712</v>
      </c>
      <c r="B403" s="76" t="s">
        <v>1365</v>
      </c>
      <c r="C403" s="77" t="s">
        <v>1366</v>
      </c>
      <c r="D403" s="76" t="s">
        <v>1770</v>
      </c>
    </row>
    <row r="404" spans="1:4">
      <c r="A404" s="76" t="s">
        <v>1771</v>
      </c>
      <c r="B404" s="76" t="s">
        <v>1209</v>
      </c>
      <c r="C404" s="77" t="s">
        <v>1208</v>
      </c>
      <c r="D404" s="76" t="s">
        <v>1772</v>
      </c>
    </row>
    <row r="405" spans="1:4">
      <c r="A405" s="76" t="s">
        <v>1771</v>
      </c>
      <c r="B405" s="76" t="s">
        <v>1188</v>
      </c>
      <c r="C405" s="77" t="s">
        <v>1187</v>
      </c>
      <c r="D405" s="76" t="s">
        <v>1773</v>
      </c>
    </row>
    <row r="406" spans="1:4">
      <c r="A406" s="76" t="s">
        <v>1771</v>
      </c>
      <c r="B406" s="76" t="s">
        <v>1139</v>
      </c>
      <c r="C406" s="77" t="s">
        <v>1285</v>
      </c>
      <c r="D406" s="76" t="s">
        <v>1774</v>
      </c>
    </row>
    <row r="407" spans="1:4">
      <c r="A407" s="76" t="s">
        <v>1771</v>
      </c>
      <c r="B407" s="76" t="s">
        <v>1146</v>
      </c>
      <c r="C407" s="77" t="s">
        <v>1145</v>
      </c>
      <c r="D407" s="76" t="s">
        <v>1775</v>
      </c>
    </row>
    <row r="408" spans="1:4">
      <c r="A408" s="76" t="s">
        <v>1771</v>
      </c>
      <c r="B408" s="76" t="s">
        <v>1151</v>
      </c>
      <c r="C408" s="77" t="s">
        <v>1150</v>
      </c>
      <c r="D408" s="76" t="s">
        <v>1776</v>
      </c>
    </row>
    <row r="409" spans="1:4">
      <c r="A409" s="76" t="s">
        <v>1771</v>
      </c>
      <c r="B409" s="76" t="s">
        <v>1158</v>
      </c>
      <c r="C409" s="77" t="s">
        <v>1157</v>
      </c>
      <c r="D409" s="76" t="s">
        <v>1777</v>
      </c>
    </row>
    <row r="410" spans="1:4">
      <c r="A410" s="76" t="s">
        <v>1771</v>
      </c>
      <c r="B410" s="76" t="s">
        <v>1162</v>
      </c>
      <c r="C410" s="77" t="s">
        <v>1161</v>
      </c>
      <c r="D410" s="76" t="s">
        <v>1778</v>
      </c>
    </row>
    <row r="411" spans="1:4">
      <c r="A411" s="76" t="s">
        <v>1771</v>
      </c>
      <c r="B411" s="76" t="s">
        <v>1170</v>
      </c>
      <c r="C411" s="77" t="s">
        <v>1169</v>
      </c>
      <c r="D411" s="76" t="s">
        <v>1779</v>
      </c>
    </row>
    <row r="412" spans="1:4">
      <c r="A412" s="76" t="s">
        <v>1771</v>
      </c>
      <c r="B412" s="76" t="s">
        <v>1173</v>
      </c>
      <c r="C412" s="77" t="s">
        <v>1172</v>
      </c>
      <c r="D412" s="76" t="s">
        <v>1780</v>
      </c>
    </row>
    <row r="413" spans="1:4">
      <c r="A413" s="76" t="s">
        <v>1771</v>
      </c>
      <c r="B413" s="76" t="s">
        <v>1194</v>
      </c>
      <c r="C413" s="77" t="s">
        <v>1193</v>
      </c>
      <c r="D413" s="76" t="s">
        <v>1781</v>
      </c>
    </row>
    <row r="414" spans="1:4">
      <c r="A414" s="76" t="s">
        <v>1771</v>
      </c>
      <c r="B414" s="76" t="s">
        <v>1200</v>
      </c>
      <c r="C414" s="77" t="s">
        <v>1199</v>
      </c>
      <c r="D414" s="76" t="s">
        <v>1782</v>
      </c>
    </row>
    <row r="415" spans="1:4">
      <c r="A415" s="76" t="s">
        <v>1771</v>
      </c>
      <c r="B415" s="76" t="s">
        <v>1203</v>
      </c>
      <c r="C415" s="77" t="s">
        <v>1202</v>
      </c>
      <c r="D415" s="76" t="s">
        <v>1783</v>
      </c>
    </row>
    <row r="416" spans="1:4">
      <c r="A416" s="76" t="s">
        <v>1771</v>
      </c>
      <c r="B416" s="76" t="s">
        <v>1197</v>
      </c>
      <c r="C416" s="77" t="s">
        <v>1299</v>
      </c>
      <c r="D416" s="76" t="s">
        <v>1784</v>
      </c>
    </row>
    <row r="417" spans="1:4">
      <c r="A417" s="76" t="s">
        <v>1771</v>
      </c>
      <c r="B417" s="76" t="s">
        <v>1191</v>
      </c>
      <c r="C417" s="77" t="s">
        <v>1190</v>
      </c>
      <c r="D417" s="76" t="s">
        <v>1785</v>
      </c>
    </row>
    <row r="418" spans="1:4">
      <c r="A418" s="76" t="s">
        <v>1771</v>
      </c>
      <c r="B418" s="76" t="s">
        <v>1165</v>
      </c>
      <c r="C418" s="77" t="s">
        <v>1164</v>
      </c>
      <c r="D418" s="76" t="s">
        <v>1786</v>
      </c>
    </row>
    <row r="419" spans="1:4">
      <c r="A419" s="76" t="s">
        <v>1771</v>
      </c>
      <c r="B419" s="76" t="s">
        <v>1277</v>
      </c>
      <c r="C419" s="77" t="s">
        <v>1312</v>
      </c>
      <c r="D419" s="76" t="s">
        <v>1787</v>
      </c>
    </row>
    <row r="420" spans="1:4">
      <c r="A420" s="76" t="s">
        <v>1771</v>
      </c>
      <c r="B420" s="76" t="s">
        <v>1177</v>
      </c>
      <c r="C420" s="77" t="s">
        <v>1176</v>
      </c>
      <c r="D420" s="76" t="s">
        <v>1788</v>
      </c>
    </row>
    <row r="421" spans="1:4">
      <c r="A421" s="76" t="s">
        <v>1771</v>
      </c>
      <c r="B421" s="76" t="s">
        <v>1319</v>
      </c>
      <c r="C421" s="77" t="s">
        <v>1320</v>
      </c>
      <c r="D421" s="76" t="s">
        <v>1789</v>
      </c>
    </row>
    <row r="422" spans="1:4">
      <c r="A422" s="76" t="s">
        <v>1771</v>
      </c>
      <c r="B422" s="76" t="s">
        <v>1575</v>
      </c>
      <c r="C422" s="77" t="s">
        <v>1790</v>
      </c>
      <c r="D422" s="76" t="s">
        <v>1791</v>
      </c>
    </row>
    <row r="423" spans="1:4">
      <c r="A423" s="76" t="s">
        <v>1771</v>
      </c>
      <c r="B423" s="76" t="s">
        <v>16</v>
      </c>
      <c r="C423" s="77" t="s">
        <v>366</v>
      </c>
      <c r="D423" s="76" t="s">
        <v>1792</v>
      </c>
    </row>
    <row r="424" spans="1:4">
      <c r="A424" s="76" t="s">
        <v>1771</v>
      </c>
      <c r="B424" s="76" t="s">
        <v>32</v>
      </c>
      <c r="C424" s="77" t="s">
        <v>368</v>
      </c>
      <c r="D424" s="76" t="s">
        <v>1793</v>
      </c>
    </row>
    <row r="425" spans="1:4">
      <c r="A425" s="76" t="s">
        <v>1771</v>
      </c>
      <c r="B425" s="76" t="s">
        <v>50</v>
      </c>
      <c r="C425" s="77" t="s">
        <v>370</v>
      </c>
      <c r="D425" s="76" t="s">
        <v>1794</v>
      </c>
    </row>
    <row r="426" spans="1:4">
      <c r="A426" s="76" t="s">
        <v>1771</v>
      </c>
      <c r="B426" s="76" t="s">
        <v>1325</v>
      </c>
      <c r="C426" s="77" t="s">
        <v>1326</v>
      </c>
      <c r="D426" s="76" t="s">
        <v>1795</v>
      </c>
    </row>
    <row r="427" spans="1:4">
      <c r="A427" s="76" t="s">
        <v>1771</v>
      </c>
      <c r="B427" s="76" t="s">
        <v>1260</v>
      </c>
      <c r="C427" s="77" t="s">
        <v>1262</v>
      </c>
      <c r="D427" s="76" t="s">
        <v>1796</v>
      </c>
    </row>
    <row r="428" spans="1:4">
      <c r="A428" s="76" t="s">
        <v>1771</v>
      </c>
      <c r="B428" s="76" t="s">
        <v>1373</v>
      </c>
      <c r="C428" s="77" t="s">
        <v>1797</v>
      </c>
      <c r="D428" s="76" t="s">
        <v>1798</v>
      </c>
    </row>
    <row r="429" spans="1:4">
      <c r="A429" s="76" t="s">
        <v>1771</v>
      </c>
      <c r="B429" s="76" t="s">
        <v>27</v>
      </c>
      <c r="C429" s="77" t="s">
        <v>1155</v>
      </c>
      <c r="D429" s="76" t="s">
        <v>1799</v>
      </c>
    </row>
    <row r="430" spans="1:4">
      <c r="A430" s="76" t="s">
        <v>1771</v>
      </c>
      <c r="B430" s="76" t="s">
        <v>37</v>
      </c>
      <c r="C430" s="77" t="s">
        <v>386</v>
      </c>
      <c r="D430" s="76" t="s">
        <v>1800</v>
      </c>
    </row>
    <row r="431" spans="1:4">
      <c r="A431" s="76" t="s">
        <v>1771</v>
      </c>
      <c r="B431" s="76" t="s">
        <v>1180</v>
      </c>
      <c r="C431" s="77" t="s">
        <v>1179</v>
      </c>
      <c r="D431" s="76" t="s">
        <v>1801</v>
      </c>
    </row>
    <row r="432" spans="1:4">
      <c r="A432" s="76" t="s">
        <v>1771</v>
      </c>
      <c r="B432" s="76" t="s">
        <v>1212</v>
      </c>
      <c r="C432" s="77" t="s">
        <v>1361</v>
      </c>
      <c r="D432" s="76" t="s">
        <v>1802</v>
      </c>
    </row>
    <row r="433" spans="1:4">
      <c r="A433" s="76" t="s">
        <v>1771</v>
      </c>
      <c r="B433" s="76" t="s">
        <v>1215</v>
      </c>
      <c r="C433" s="77" t="s">
        <v>1214</v>
      </c>
      <c r="D433" s="76" t="s">
        <v>1803</v>
      </c>
    </row>
    <row r="434" spans="1:4">
      <c r="A434" s="76" t="s">
        <v>1771</v>
      </c>
      <c r="B434" s="76" t="s">
        <v>1232</v>
      </c>
      <c r="C434" s="77" t="s">
        <v>1231</v>
      </c>
      <c r="D434" s="76" t="s">
        <v>1804</v>
      </c>
    </row>
    <row r="435" spans="1:4">
      <c r="A435" s="76" t="s">
        <v>1771</v>
      </c>
      <c r="B435" s="76" t="s">
        <v>1206</v>
      </c>
      <c r="C435" s="77" t="s">
        <v>1205</v>
      </c>
      <c r="D435" s="76" t="s">
        <v>1805</v>
      </c>
    </row>
    <row r="436" spans="1:4">
      <c r="A436" s="76" t="s">
        <v>1771</v>
      </c>
      <c r="B436" s="76" t="s">
        <v>1183</v>
      </c>
      <c r="C436" s="77" t="s">
        <v>1182</v>
      </c>
      <c r="D436" s="76" t="s">
        <v>1806</v>
      </c>
    </row>
    <row r="437" spans="1:4">
      <c r="A437" s="76" t="s">
        <v>1807</v>
      </c>
      <c r="B437" s="76" t="s">
        <v>1808</v>
      </c>
      <c r="C437" s="77" t="s">
        <v>1809</v>
      </c>
      <c r="D437" s="76" t="s">
        <v>1810</v>
      </c>
    </row>
    <row r="438" spans="1:4">
      <c r="A438" s="76" t="s">
        <v>1807</v>
      </c>
      <c r="B438" s="76" t="s">
        <v>1811</v>
      </c>
      <c r="C438" s="77" t="s">
        <v>1812</v>
      </c>
      <c r="D438" s="76" t="s">
        <v>1813</v>
      </c>
    </row>
    <row r="439" spans="1:4">
      <c r="A439" s="76" t="s">
        <v>1814</v>
      </c>
      <c r="B439" s="76" t="s">
        <v>1319</v>
      </c>
      <c r="C439" s="77" t="s">
        <v>1815</v>
      </c>
      <c r="D439" s="76" t="s">
        <v>1816</v>
      </c>
    </row>
    <row r="440" spans="1:4">
      <c r="A440" s="76" t="s">
        <v>1814</v>
      </c>
      <c r="B440" s="76" t="s">
        <v>1575</v>
      </c>
      <c r="C440" s="77" t="s">
        <v>1817</v>
      </c>
      <c r="D440" s="76" t="s">
        <v>1818</v>
      </c>
    </row>
    <row r="441" spans="1:4">
      <c r="A441" s="76" t="s">
        <v>1814</v>
      </c>
      <c r="B441" s="76" t="s">
        <v>1819</v>
      </c>
      <c r="C441" s="77" t="s">
        <v>1820</v>
      </c>
      <c r="D441" s="76" t="s">
        <v>1821</v>
      </c>
    </row>
    <row r="442" spans="1:4">
      <c r="A442" s="76" t="s">
        <v>1814</v>
      </c>
      <c r="B442" s="76" t="s">
        <v>1822</v>
      </c>
      <c r="C442" s="77" t="s">
        <v>1823</v>
      </c>
      <c r="D442" s="76" t="s">
        <v>1824</v>
      </c>
    </row>
    <row r="443" spans="1:4">
      <c r="A443" s="76" t="s">
        <v>1814</v>
      </c>
      <c r="B443" s="76" t="s">
        <v>1579</v>
      </c>
      <c r="C443" s="77" t="s">
        <v>1825</v>
      </c>
      <c r="D443" s="76" t="s">
        <v>1826</v>
      </c>
    </row>
    <row r="444" spans="1:4">
      <c r="A444" s="76" t="s">
        <v>1814</v>
      </c>
      <c r="B444" s="76" t="s">
        <v>1589</v>
      </c>
      <c r="C444" s="77" t="s">
        <v>1827</v>
      </c>
      <c r="D444" s="76" t="s">
        <v>1828</v>
      </c>
    </row>
    <row r="445" spans="1:4">
      <c r="A445" s="76" t="s">
        <v>1829</v>
      </c>
      <c r="B445" s="76" t="s">
        <v>1319</v>
      </c>
      <c r="C445" s="77" t="s">
        <v>1830</v>
      </c>
      <c r="D445" s="76" t="s">
        <v>1831</v>
      </c>
    </row>
    <row r="446" spans="1:4">
      <c r="A446" s="76" t="s">
        <v>1829</v>
      </c>
      <c r="B446" s="76" t="s">
        <v>1589</v>
      </c>
      <c r="C446" s="77" t="s">
        <v>1832</v>
      </c>
      <c r="D446" s="76" t="s">
        <v>1833</v>
      </c>
    </row>
    <row r="447" spans="1:4">
      <c r="A447" s="76" t="s">
        <v>1834</v>
      </c>
      <c r="B447" s="76" t="s">
        <v>1589</v>
      </c>
      <c r="C447" s="77" t="s">
        <v>1590</v>
      </c>
      <c r="D447" s="76" t="s">
        <v>1835</v>
      </c>
    </row>
    <row r="448" spans="1:4">
      <c r="A448" s="76" t="s">
        <v>1834</v>
      </c>
      <c r="B448" s="76" t="s">
        <v>1836</v>
      </c>
      <c r="C448" s="77" t="s">
        <v>1837</v>
      </c>
      <c r="D448" s="76" t="s">
        <v>1838</v>
      </c>
    </row>
    <row r="449" spans="1:4">
      <c r="A449" s="76" t="s">
        <v>1834</v>
      </c>
      <c r="B449" s="76" t="s">
        <v>1579</v>
      </c>
      <c r="C449" s="77" t="s">
        <v>1839</v>
      </c>
      <c r="D449" s="76" t="s">
        <v>1840</v>
      </c>
    </row>
    <row r="450" spans="1:4">
      <c r="A450" s="76" t="s">
        <v>1834</v>
      </c>
      <c r="B450" s="76" t="s">
        <v>1822</v>
      </c>
      <c r="C450" s="77" t="s">
        <v>1841</v>
      </c>
      <c r="D450" s="76" t="s">
        <v>1842</v>
      </c>
    </row>
    <row r="451" spans="1:4">
      <c r="A451" s="76" t="s">
        <v>1843</v>
      </c>
      <c r="B451" s="76" t="s">
        <v>1260</v>
      </c>
      <c r="C451" s="77" t="s">
        <v>1844</v>
      </c>
      <c r="D451" s="76" t="s">
        <v>1845</v>
      </c>
    </row>
    <row r="452" spans="1:4">
      <c r="A452" s="76" t="s">
        <v>1846</v>
      </c>
      <c r="B452" s="76" t="s">
        <v>1188</v>
      </c>
      <c r="C452" s="77" t="s">
        <v>1187</v>
      </c>
      <c r="D452" s="76" t="s">
        <v>1847</v>
      </c>
    </row>
    <row r="453" spans="1:4">
      <c r="A453" s="76" t="s">
        <v>1846</v>
      </c>
      <c r="B453" s="76" t="s">
        <v>1242</v>
      </c>
      <c r="C453" s="77" t="s">
        <v>1283</v>
      </c>
      <c r="D453" s="76" t="s">
        <v>1848</v>
      </c>
    </row>
    <row r="454" spans="1:4">
      <c r="A454" s="76" t="s">
        <v>1846</v>
      </c>
      <c r="B454" s="76" t="s">
        <v>1139</v>
      </c>
      <c r="C454" s="77" t="s">
        <v>1285</v>
      </c>
      <c r="D454" s="76" t="s">
        <v>1849</v>
      </c>
    </row>
    <row r="455" spans="1:4">
      <c r="A455" s="76" t="s">
        <v>1846</v>
      </c>
      <c r="B455" s="76" t="s">
        <v>1146</v>
      </c>
      <c r="C455" s="77" t="s">
        <v>1145</v>
      </c>
      <c r="D455" s="76" t="s">
        <v>1850</v>
      </c>
    </row>
    <row r="456" spans="1:4">
      <c r="A456" s="76" t="s">
        <v>1846</v>
      </c>
      <c r="B456" s="76" t="s">
        <v>1151</v>
      </c>
      <c r="C456" s="77" t="s">
        <v>1150</v>
      </c>
      <c r="D456" s="76" t="s">
        <v>1851</v>
      </c>
    </row>
    <row r="457" spans="1:4">
      <c r="A457" s="76" t="s">
        <v>1846</v>
      </c>
      <c r="B457" s="76" t="s">
        <v>1158</v>
      </c>
      <c r="C457" s="77" t="s">
        <v>1157</v>
      </c>
      <c r="D457" s="76" t="s">
        <v>1852</v>
      </c>
    </row>
    <row r="458" spans="1:4">
      <c r="A458" s="76" t="s">
        <v>1846</v>
      </c>
      <c r="B458" s="76" t="s">
        <v>1162</v>
      </c>
      <c r="C458" s="77" t="s">
        <v>1161</v>
      </c>
      <c r="D458" s="76" t="s">
        <v>1853</v>
      </c>
    </row>
    <row r="459" spans="1:4">
      <c r="A459" s="76" t="s">
        <v>1846</v>
      </c>
      <c r="B459" s="76" t="s">
        <v>1170</v>
      </c>
      <c r="C459" s="77" t="s">
        <v>1169</v>
      </c>
      <c r="D459" s="76" t="s">
        <v>1854</v>
      </c>
    </row>
    <row r="460" spans="1:4">
      <c r="A460" s="76" t="s">
        <v>1846</v>
      </c>
      <c r="B460" s="76" t="s">
        <v>1173</v>
      </c>
      <c r="C460" s="77" t="s">
        <v>1172</v>
      </c>
      <c r="D460" s="76" t="s">
        <v>1855</v>
      </c>
    </row>
    <row r="461" spans="1:4">
      <c r="A461" s="76" t="s">
        <v>1846</v>
      </c>
      <c r="B461" s="76" t="s">
        <v>1293</v>
      </c>
      <c r="C461" s="77" t="s">
        <v>1294</v>
      </c>
      <c r="D461" s="76" t="s">
        <v>1856</v>
      </c>
    </row>
    <row r="462" spans="1:4">
      <c r="A462" s="76" t="s">
        <v>1846</v>
      </c>
      <c r="B462" s="76" t="s">
        <v>1194</v>
      </c>
      <c r="C462" s="77" t="s">
        <v>1193</v>
      </c>
      <c r="D462" s="76" t="s">
        <v>1857</v>
      </c>
    </row>
    <row r="463" spans="1:4">
      <c r="A463" s="76" t="s">
        <v>1846</v>
      </c>
      <c r="B463" s="76" t="s">
        <v>1200</v>
      </c>
      <c r="C463" s="77" t="s">
        <v>1199</v>
      </c>
      <c r="D463" s="76" t="s">
        <v>1858</v>
      </c>
    </row>
    <row r="464" spans="1:4">
      <c r="A464" s="76" t="s">
        <v>1846</v>
      </c>
      <c r="B464" s="76" t="s">
        <v>1203</v>
      </c>
      <c r="C464" s="77" t="s">
        <v>1202</v>
      </c>
      <c r="D464" s="76" t="s">
        <v>1859</v>
      </c>
    </row>
    <row r="465" spans="1:4">
      <c r="A465" s="76" t="s">
        <v>1846</v>
      </c>
      <c r="B465" s="76" t="s">
        <v>1197</v>
      </c>
      <c r="C465" s="77" t="s">
        <v>1299</v>
      </c>
      <c r="D465" s="76" t="s">
        <v>1860</v>
      </c>
    </row>
    <row r="466" spans="1:4">
      <c r="A466" s="76" t="s">
        <v>1846</v>
      </c>
      <c r="B466" s="76" t="s">
        <v>1191</v>
      </c>
      <c r="C466" s="77" t="s">
        <v>1190</v>
      </c>
      <c r="D466" s="76" t="s">
        <v>1861</v>
      </c>
    </row>
    <row r="467" spans="1:4">
      <c r="A467" s="76" t="s">
        <v>1846</v>
      </c>
      <c r="B467" s="76" t="s">
        <v>1235</v>
      </c>
      <c r="C467" s="77" t="s">
        <v>1234</v>
      </c>
      <c r="D467" s="76" t="s">
        <v>1862</v>
      </c>
    </row>
    <row r="468" spans="1:4">
      <c r="A468" s="76" t="s">
        <v>1846</v>
      </c>
      <c r="B468" s="76" t="s">
        <v>1239</v>
      </c>
      <c r="C468" s="77" t="s">
        <v>1238</v>
      </c>
      <c r="D468" s="76" t="s">
        <v>1863</v>
      </c>
    </row>
    <row r="469" spans="1:4">
      <c r="A469" s="76" t="s">
        <v>1846</v>
      </c>
      <c r="B469" s="76" t="s">
        <v>1304</v>
      </c>
      <c r="C469" s="77" t="s">
        <v>1305</v>
      </c>
      <c r="D469" s="76" t="s">
        <v>1864</v>
      </c>
    </row>
    <row r="470" spans="1:4">
      <c r="A470" s="76" t="s">
        <v>1846</v>
      </c>
      <c r="B470" s="76" t="s">
        <v>1165</v>
      </c>
      <c r="C470" s="77" t="s">
        <v>1164</v>
      </c>
      <c r="D470" s="76" t="s">
        <v>1865</v>
      </c>
    </row>
    <row r="471" spans="1:4">
      <c r="A471" s="76" t="s">
        <v>1846</v>
      </c>
      <c r="B471" s="76" t="s">
        <v>1245</v>
      </c>
      <c r="C471" s="77" t="s">
        <v>1244</v>
      </c>
      <c r="D471" s="76" t="s">
        <v>1866</v>
      </c>
    </row>
    <row r="472" spans="1:4">
      <c r="A472" s="76" t="s">
        <v>1846</v>
      </c>
      <c r="B472" s="76" t="s">
        <v>1309</v>
      </c>
      <c r="C472" s="77" t="s">
        <v>1310</v>
      </c>
      <c r="D472" s="76" t="s">
        <v>1867</v>
      </c>
    </row>
    <row r="473" spans="1:4">
      <c r="A473" s="76" t="s">
        <v>1846</v>
      </c>
      <c r="B473" s="76" t="s">
        <v>1277</v>
      </c>
      <c r="C473" s="77" t="s">
        <v>1312</v>
      </c>
      <c r="D473" s="76" t="s">
        <v>1868</v>
      </c>
    </row>
    <row r="474" spans="1:4">
      <c r="A474" s="76" t="s">
        <v>1846</v>
      </c>
      <c r="B474" s="76" t="s">
        <v>1251</v>
      </c>
      <c r="C474" s="77" t="s">
        <v>1250</v>
      </c>
      <c r="D474" s="76" t="s">
        <v>1869</v>
      </c>
    </row>
    <row r="475" spans="1:4">
      <c r="A475" s="76" t="s">
        <v>1846</v>
      </c>
      <c r="B475" s="76" t="s">
        <v>1265</v>
      </c>
      <c r="C475" s="77" t="s">
        <v>1264</v>
      </c>
      <c r="D475" s="76" t="s">
        <v>1870</v>
      </c>
    </row>
    <row r="476" spans="1:4">
      <c r="A476" s="76" t="s">
        <v>1846</v>
      </c>
      <c r="B476" s="76" t="s">
        <v>1268</v>
      </c>
      <c r="C476" s="77" t="s">
        <v>1267</v>
      </c>
      <c r="D476" s="76" t="s">
        <v>1871</v>
      </c>
    </row>
    <row r="477" spans="1:4">
      <c r="A477" s="76" t="s">
        <v>1846</v>
      </c>
      <c r="B477" s="76" t="s">
        <v>1248</v>
      </c>
      <c r="C477" s="77" t="s">
        <v>1247</v>
      </c>
      <c r="D477" s="76" t="s">
        <v>1872</v>
      </c>
    </row>
    <row r="478" spans="1:4">
      <c r="A478" s="76" t="s">
        <v>1846</v>
      </c>
      <c r="B478" s="76" t="s">
        <v>1257</v>
      </c>
      <c r="C478" s="77" t="s">
        <v>1256</v>
      </c>
      <c r="D478" s="76" t="s">
        <v>1873</v>
      </c>
    </row>
    <row r="479" spans="1:4">
      <c r="A479" s="76" t="s">
        <v>1846</v>
      </c>
      <c r="B479" s="76" t="s">
        <v>1209</v>
      </c>
      <c r="C479" s="77" t="s">
        <v>1208</v>
      </c>
      <c r="D479" s="76" t="s">
        <v>1874</v>
      </c>
    </row>
    <row r="480" spans="1:4">
      <c r="A480" s="76" t="s">
        <v>1846</v>
      </c>
      <c r="B480" s="76" t="s">
        <v>16</v>
      </c>
      <c r="C480" s="77" t="s">
        <v>366</v>
      </c>
      <c r="D480" s="76" t="s">
        <v>1875</v>
      </c>
    </row>
    <row r="481" spans="1:4">
      <c r="A481" s="76" t="s">
        <v>1846</v>
      </c>
      <c r="B481" s="76" t="s">
        <v>32</v>
      </c>
      <c r="C481" s="77" t="s">
        <v>368</v>
      </c>
      <c r="D481" s="76" t="s">
        <v>1876</v>
      </c>
    </row>
    <row r="482" spans="1:4">
      <c r="A482" s="76" t="s">
        <v>1846</v>
      </c>
      <c r="B482" s="76" t="s">
        <v>50</v>
      </c>
      <c r="C482" s="77" t="s">
        <v>370</v>
      </c>
      <c r="D482" s="76" t="s">
        <v>1877</v>
      </c>
    </row>
    <row r="483" spans="1:4">
      <c r="A483" s="76" t="s">
        <v>1846</v>
      </c>
      <c r="B483" s="76" t="s">
        <v>1328</v>
      </c>
      <c r="C483" s="77" t="s">
        <v>1329</v>
      </c>
      <c r="D483" s="76" t="s">
        <v>1878</v>
      </c>
    </row>
    <row r="484" spans="1:4">
      <c r="A484" s="76" t="s">
        <v>1846</v>
      </c>
      <c r="B484" s="76" t="s">
        <v>1331</v>
      </c>
      <c r="C484" s="77" t="s">
        <v>1332</v>
      </c>
      <c r="D484" s="76" t="s">
        <v>1879</v>
      </c>
    </row>
    <row r="485" spans="1:4">
      <c r="A485" s="76" t="s">
        <v>1846</v>
      </c>
      <c r="B485" s="76" t="s">
        <v>1334</v>
      </c>
      <c r="C485" s="77" t="s">
        <v>1335</v>
      </c>
      <c r="D485" s="76" t="s">
        <v>1880</v>
      </c>
    </row>
    <row r="486" spans="1:4">
      <c r="A486" s="76" t="s">
        <v>1846</v>
      </c>
      <c r="B486" s="76" t="s">
        <v>1337</v>
      </c>
      <c r="C486" s="77" t="s">
        <v>1338</v>
      </c>
      <c r="D486" s="76" t="s">
        <v>1881</v>
      </c>
    </row>
    <row r="487" spans="1:4">
      <c r="A487" s="76" t="s">
        <v>1846</v>
      </c>
      <c r="B487" s="76" t="s">
        <v>1340</v>
      </c>
      <c r="C487" s="77" t="s">
        <v>1341</v>
      </c>
      <c r="D487" s="76" t="s">
        <v>1882</v>
      </c>
    </row>
    <row r="488" spans="1:4">
      <c r="A488" s="76" t="s">
        <v>1846</v>
      </c>
      <c r="B488" s="76" t="s">
        <v>1343</v>
      </c>
      <c r="C488" s="77" t="s">
        <v>1344</v>
      </c>
      <c r="D488" s="76" t="s">
        <v>1883</v>
      </c>
    </row>
    <row r="489" spans="1:4">
      <c r="A489" s="76" t="s">
        <v>1846</v>
      </c>
      <c r="B489" s="76" t="s">
        <v>1346</v>
      </c>
      <c r="C489" s="77" t="s">
        <v>1347</v>
      </c>
      <c r="D489" s="76" t="s">
        <v>1884</v>
      </c>
    </row>
    <row r="490" spans="1:4">
      <c r="A490" s="76" t="s">
        <v>1846</v>
      </c>
      <c r="B490" s="76" t="s">
        <v>1135</v>
      </c>
      <c r="C490" s="77" t="s">
        <v>1349</v>
      </c>
      <c r="D490" s="76" t="s">
        <v>1885</v>
      </c>
    </row>
    <row r="491" spans="1:4">
      <c r="A491" s="76" t="s">
        <v>1846</v>
      </c>
      <c r="B491" s="76" t="s">
        <v>1351</v>
      </c>
      <c r="C491" s="77" t="s">
        <v>1352</v>
      </c>
      <c r="D491" s="76" t="s">
        <v>1886</v>
      </c>
    </row>
    <row r="492" spans="1:4">
      <c r="A492" s="76" t="s">
        <v>1846</v>
      </c>
      <c r="B492" s="76" t="s">
        <v>1354</v>
      </c>
      <c r="C492" s="77" t="s">
        <v>1355</v>
      </c>
      <c r="D492" s="76" t="s">
        <v>1887</v>
      </c>
    </row>
    <row r="493" spans="1:4">
      <c r="A493" s="76" t="s">
        <v>1846</v>
      </c>
      <c r="B493" s="76" t="s">
        <v>1365</v>
      </c>
      <c r="C493" s="77" t="s">
        <v>1366</v>
      </c>
      <c r="D493" s="76" t="s">
        <v>1888</v>
      </c>
    </row>
    <row r="494" spans="1:4">
      <c r="A494" s="76" t="s">
        <v>1846</v>
      </c>
      <c r="B494" s="76" t="s">
        <v>1177</v>
      </c>
      <c r="C494" s="77" t="s">
        <v>1176</v>
      </c>
      <c r="D494" s="76" t="s">
        <v>1889</v>
      </c>
    </row>
    <row r="495" spans="1:4">
      <c r="A495" s="76" t="s">
        <v>1846</v>
      </c>
      <c r="B495" s="76" t="s">
        <v>1183</v>
      </c>
      <c r="C495" s="77" t="s">
        <v>1182</v>
      </c>
      <c r="D495" s="76" t="s">
        <v>1890</v>
      </c>
    </row>
    <row r="496" spans="1:4">
      <c r="A496" s="76" t="s">
        <v>1846</v>
      </c>
      <c r="B496" s="76" t="s">
        <v>1206</v>
      </c>
      <c r="C496" s="77" t="s">
        <v>1205</v>
      </c>
      <c r="D496" s="76" t="s">
        <v>1891</v>
      </c>
    </row>
    <row r="497" spans="1:4">
      <c r="A497" s="76" t="s">
        <v>1846</v>
      </c>
      <c r="B497" s="76" t="s">
        <v>1232</v>
      </c>
      <c r="C497" s="77" t="s">
        <v>1231</v>
      </c>
      <c r="D497" s="76" t="s">
        <v>1892</v>
      </c>
    </row>
    <row r="498" spans="1:4">
      <c r="A498" s="76" t="s">
        <v>1846</v>
      </c>
      <c r="B498" s="76" t="s">
        <v>1215</v>
      </c>
      <c r="C498" s="77" t="s">
        <v>1214</v>
      </c>
      <c r="D498" s="76" t="s">
        <v>1893</v>
      </c>
    </row>
    <row r="499" spans="1:4">
      <c r="A499" s="76" t="s">
        <v>1846</v>
      </c>
      <c r="B499" s="76" t="s">
        <v>1212</v>
      </c>
      <c r="C499" s="77" t="s">
        <v>1361</v>
      </c>
      <c r="D499" s="76" t="s">
        <v>1894</v>
      </c>
    </row>
    <row r="500" spans="1:4">
      <c r="A500" s="76" t="s">
        <v>1846</v>
      </c>
      <c r="B500" s="76" t="s">
        <v>1180</v>
      </c>
      <c r="C500" s="77" t="s">
        <v>1179</v>
      </c>
      <c r="D500" s="76" t="s">
        <v>1895</v>
      </c>
    </row>
    <row r="501" spans="1:4">
      <c r="A501" s="76" t="s">
        <v>1846</v>
      </c>
      <c r="B501" s="76" t="s">
        <v>37</v>
      </c>
      <c r="C501" s="77" t="s">
        <v>386</v>
      </c>
      <c r="D501" s="76" t="s">
        <v>1896</v>
      </c>
    </row>
    <row r="502" spans="1:4">
      <c r="A502" s="76" t="s">
        <v>1846</v>
      </c>
      <c r="B502" s="76" t="s">
        <v>27</v>
      </c>
      <c r="C502" s="77" t="s">
        <v>1155</v>
      </c>
      <c r="D502" s="76" t="s">
        <v>1897</v>
      </c>
    </row>
    <row r="503" spans="1:4">
      <c r="A503" s="76" t="s">
        <v>1846</v>
      </c>
      <c r="B503" s="76" t="s">
        <v>1254</v>
      </c>
      <c r="C503" s="77" t="s">
        <v>1253</v>
      </c>
      <c r="D503" s="76" t="s">
        <v>1898</v>
      </c>
    </row>
    <row r="504" spans="1:4">
      <c r="A504" s="76" t="s">
        <v>1846</v>
      </c>
      <c r="B504" s="76" t="s">
        <v>350</v>
      </c>
      <c r="C504" s="77" t="s">
        <v>1370</v>
      </c>
      <c r="D504" s="76" t="s">
        <v>1899</v>
      </c>
    </row>
    <row r="505" spans="1:4">
      <c r="A505" s="76" t="s">
        <v>1846</v>
      </c>
      <c r="B505" s="76" t="s">
        <v>1260</v>
      </c>
      <c r="C505" s="77" t="s">
        <v>1262</v>
      </c>
      <c r="D505" s="76" t="s">
        <v>1900</v>
      </c>
    </row>
    <row r="506" spans="1:4">
      <c r="A506" s="76" t="s">
        <v>1846</v>
      </c>
      <c r="B506" s="76" t="s">
        <v>1112</v>
      </c>
      <c r="C506" s="77" t="s">
        <v>1326</v>
      </c>
      <c r="D506" s="76" t="s">
        <v>1901</v>
      </c>
    </row>
    <row r="507" spans="1:4">
      <c r="A507" s="76" t="s">
        <v>1902</v>
      </c>
      <c r="B507" s="76" t="s">
        <v>1188</v>
      </c>
      <c r="C507" s="77" t="s">
        <v>1187</v>
      </c>
      <c r="D507" s="76" t="s">
        <v>1903</v>
      </c>
    </row>
    <row r="508" spans="1:4">
      <c r="A508" s="76" t="s">
        <v>1902</v>
      </c>
      <c r="B508" s="76" t="s">
        <v>1242</v>
      </c>
      <c r="C508" s="77" t="s">
        <v>1283</v>
      </c>
      <c r="D508" s="76" t="s">
        <v>1904</v>
      </c>
    </row>
    <row r="509" spans="1:4">
      <c r="A509" s="76" t="s">
        <v>1902</v>
      </c>
      <c r="B509" s="76" t="s">
        <v>1139</v>
      </c>
      <c r="C509" s="77" t="s">
        <v>1285</v>
      </c>
      <c r="D509" s="76" t="s">
        <v>1905</v>
      </c>
    </row>
    <row r="510" spans="1:4">
      <c r="A510" s="76" t="s">
        <v>1902</v>
      </c>
      <c r="B510" s="76" t="s">
        <v>1146</v>
      </c>
      <c r="C510" s="77" t="s">
        <v>1145</v>
      </c>
      <c r="D510" s="76" t="s">
        <v>1906</v>
      </c>
    </row>
    <row r="511" spans="1:4">
      <c r="A511" s="76" t="s">
        <v>1902</v>
      </c>
      <c r="B511" s="76" t="s">
        <v>1151</v>
      </c>
      <c r="C511" s="77" t="s">
        <v>1150</v>
      </c>
      <c r="D511" s="76" t="s">
        <v>1907</v>
      </c>
    </row>
    <row r="512" spans="1:4">
      <c r="A512" s="76" t="s">
        <v>1902</v>
      </c>
      <c r="B512" s="76" t="s">
        <v>1158</v>
      </c>
      <c r="C512" s="77" t="s">
        <v>1157</v>
      </c>
      <c r="D512" s="76" t="s">
        <v>1908</v>
      </c>
    </row>
    <row r="513" spans="1:4">
      <c r="A513" s="76" t="s">
        <v>1902</v>
      </c>
      <c r="B513" s="76" t="s">
        <v>1162</v>
      </c>
      <c r="C513" s="77" t="s">
        <v>1161</v>
      </c>
      <c r="D513" s="76" t="s">
        <v>1909</v>
      </c>
    </row>
    <row r="514" spans="1:4">
      <c r="A514" s="76" t="s">
        <v>1902</v>
      </c>
      <c r="B514" s="76" t="s">
        <v>1170</v>
      </c>
      <c r="C514" s="77" t="s">
        <v>1169</v>
      </c>
      <c r="D514" s="76" t="s">
        <v>1910</v>
      </c>
    </row>
    <row r="515" spans="1:4">
      <c r="A515" s="76" t="s">
        <v>1902</v>
      </c>
      <c r="B515" s="76" t="s">
        <v>1173</v>
      </c>
      <c r="C515" s="77" t="s">
        <v>1172</v>
      </c>
      <c r="D515" s="76" t="s">
        <v>1911</v>
      </c>
    </row>
    <row r="516" spans="1:4">
      <c r="A516" s="76" t="s">
        <v>1902</v>
      </c>
      <c r="B516" s="76" t="s">
        <v>1293</v>
      </c>
      <c r="C516" s="77" t="s">
        <v>1294</v>
      </c>
      <c r="D516" s="76" t="s">
        <v>1912</v>
      </c>
    </row>
    <row r="517" spans="1:4">
      <c r="A517" s="76" t="s">
        <v>1902</v>
      </c>
      <c r="B517" s="76" t="s">
        <v>1194</v>
      </c>
      <c r="C517" s="77" t="s">
        <v>1193</v>
      </c>
      <c r="D517" s="76" t="s">
        <v>1913</v>
      </c>
    </row>
    <row r="518" spans="1:4">
      <c r="A518" s="76" t="s">
        <v>1902</v>
      </c>
      <c r="B518" s="76" t="s">
        <v>1200</v>
      </c>
      <c r="C518" s="77" t="s">
        <v>1199</v>
      </c>
      <c r="D518" s="76" t="s">
        <v>1914</v>
      </c>
    </row>
    <row r="519" spans="1:4">
      <c r="A519" s="76" t="s">
        <v>1902</v>
      </c>
      <c r="B519" s="76" t="s">
        <v>1203</v>
      </c>
      <c r="C519" s="77" t="s">
        <v>1202</v>
      </c>
      <c r="D519" s="76" t="s">
        <v>1915</v>
      </c>
    </row>
    <row r="520" spans="1:4">
      <c r="A520" s="76" t="s">
        <v>1902</v>
      </c>
      <c r="B520" s="76" t="s">
        <v>1197</v>
      </c>
      <c r="C520" s="77" t="s">
        <v>1299</v>
      </c>
      <c r="D520" s="76" t="s">
        <v>1916</v>
      </c>
    </row>
    <row r="521" spans="1:4">
      <c r="A521" s="76" t="s">
        <v>1902</v>
      </c>
      <c r="B521" s="76" t="s">
        <v>1191</v>
      </c>
      <c r="C521" s="77" t="s">
        <v>1190</v>
      </c>
      <c r="D521" s="76" t="s">
        <v>1917</v>
      </c>
    </row>
    <row r="522" spans="1:4">
      <c r="A522" s="76" t="s">
        <v>1902</v>
      </c>
      <c r="B522" s="76" t="s">
        <v>1235</v>
      </c>
      <c r="C522" s="77" t="s">
        <v>1234</v>
      </c>
      <c r="D522" s="76" t="s">
        <v>1918</v>
      </c>
    </row>
    <row r="523" spans="1:4">
      <c r="A523" s="76" t="s">
        <v>1902</v>
      </c>
      <c r="B523" s="76" t="s">
        <v>1239</v>
      </c>
      <c r="C523" s="77" t="s">
        <v>1238</v>
      </c>
      <c r="D523" s="76" t="s">
        <v>1919</v>
      </c>
    </row>
    <row r="524" spans="1:4">
      <c r="A524" s="76" t="s">
        <v>1902</v>
      </c>
      <c r="B524" s="76" t="s">
        <v>1304</v>
      </c>
      <c r="C524" s="77" t="s">
        <v>1305</v>
      </c>
      <c r="D524" s="76" t="s">
        <v>1920</v>
      </c>
    </row>
    <row r="525" spans="1:4">
      <c r="A525" s="76" t="s">
        <v>1902</v>
      </c>
      <c r="B525" s="76" t="s">
        <v>1165</v>
      </c>
      <c r="C525" s="77" t="s">
        <v>1164</v>
      </c>
      <c r="D525" s="76" t="s">
        <v>1921</v>
      </c>
    </row>
    <row r="526" spans="1:4">
      <c r="A526" s="76" t="s">
        <v>1902</v>
      </c>
      <c r="B526" s="76" t="s">
        <v>1245</v>
      </c>
      <c r="C526" s="77" t="s">
        <v>1244</v>
      </c>
      <c r="D526" s="76" t="s">
        <v>1922</v>
      </c>
    </row>
    <row r="527" spans="1:4">
      <c r="A527" s="76" t="s">
        <v>1902</v>
      </c>
      <c r="B527" s="76" t="s">
        <v>1309</v>
      </c>
      <c r="C527" s="77" t="s">
        <v>1310</v>
      </c>
      <c r="D527" s="76" t="s">
        <v>1923</v>
      </c>
    </row>
    <row r="528" spans="1:4">
      <c r="A528" s="76" t="s">
        <v>1902</v>
      </c>
      <c r="B528" s="76" t="s">
        <v>1277</v>
      </c>
      <c r="C528" s="77" t="s">
        <v>1312</v>
      </c>
      <c r="D528" s="76" t="s">
        <v>1924</v>
      </c>
    </row>
    <row r="529" spans="1:4">
      <c r="A529" s="76" t="s">
        <v>1902</v>
      </c>
      <c r="B529" s="76" t="s">
        <v>1251</v>
      </c>
      <c r="C529" s="77" t="s">
        <v>1250</v>
      </c>
      <c r="D529" s="76" t="s">
        <v>1925</v>
      </c>
    </row>
    <row r="530" spans="1:4">
      <c r="A530" s="76" t="s">
        <v>1902</v>
      </c>
      <c r="B530" s="76" t="s">
        <v>1265</v>
      </c>
      <c r="C530" s="77" t="s">
        <v>1264</v>
      </c>
      <c r="D530" s="76" t="s">
        <v>1926</v>
      </c>
    </row>
    <row r="531" spans="1:4">
      <c r="A531" s="76" t="s">
        <v>1902</v>
      </c>
      <c r="B531" s="76" t="s">
        <v>1268</v>
      </c>
      <c r="C531" s="77" t="s">
        <v>1267</v>
      </c>
      <c r="D531" s="76" t="s">
        <v>1927</v>
      </c>
    </row>
    <row r="532" spans="1:4">
      <c r="A532" s="76" t="s">
        <v>1902</v>
      </c>
      <c r="B532" s="76" t="s">
        <v>1248</v>
      </c>
      <c r="C532" s="77" t="s">
        <v>1247</v>
      </c>
      <c r="D532" s="76" t="s">
        <v>1928</v>
      </c>
    </row>
    <row r="533" spans="1:4">
      <c r="A533" s="76" t="s">
        <v>1902</v>
      </c>
      <c r="B533" s="76" t="s">
        <v>1257</v>
      </c>
      <c r="C533" s="77" t="s">
        <v>1256</v>
      </c>
      <c r="D533" s="76" t="s">
        <v>1929</v>
      </c>
    </row>
    <row r="534" spans="1:4">
      <c r="A534" s="76" t="s">
        <v>1902</v>
      </c>
      <c r="B534" s="76" t="s">
        <v>1209</v>
      </c>
      <c r="C534" s="77" t="s">
        <v>1208</v>
      </c>
      <c r="D534" s="76" t="s">
        <v>1930</v>
      </c>
    </row>
    <row r="535" spans="1:4">
      <c r="A535" s="76" t="s">
        <v>1902</v>
      </c>
      <c r="B535" s="76" t="s">
        <v>16</v>
      </c>
      <c r="C535" s="77" t="s">
        <v>366</v>
      </c>
      <c r="D535" s="76" t="s">
        <v>1931</v>
      </c>
    </row>
    <row r="536" spans="1:4">
      <c r="A536" s="76" t="s">
        <v>1902</v>
      </c>
      <c r="B536" s="76" t="s">
        <v>32</v>
      </c>
      <c r="C536" s="77" t="s">
        <v>368</v>
      </c>
      <c r="D536" s="76" t="s">
        <v>1932</v>
      </c>
    </row>
    <row r="537" spans="1:4">
      <c r="A537" s="76" t="s">
        <v>1902</v>
      </c>
      <c r="B537" s="76" t="s">
        <v>50</v>
      </c>
      <c r="C537" s="77" t="s">
        <v>370</v>
      </c>
      <c r="D537" s="76" t="s">
        <v>1933</v>
      </c>
    </row>
    <row r="538" spans="1:4">
      <c r="A538" s="76" t="s">
        <v>1902</v>
      </c>
      <c r="B538" s="76" t="s">
        <v>1328</v>
      </c>
      <c r="C538" s="77" t="s">
        <v>1329</v>
      </c>
      <c r="D538" s="76" t="s">
        <v>1934</v>
      </c>
    </row>
    <row r="539" spans="1:4">
      <c r="A539" s="76" t="s">
        <v>1902</v>
      </c>
      <c r="B539" s="76" t="s">
        <v>1331</v>
      </c>
      <c r="C539" s="77" t="s">
        <v>1332</v>
      </c>
      <c r="D539" s="76" t="s">
        <v>1935</v>
      </c>
    </row>
    <row r="540" spans="1:4">
      <c r="A540" s="76" t="s">
        <v>1902</v>
      </c>
      <c r="B540" s="76" t="s">
        <v>1334</v>
      </c>
      <c r="C540" s="77" t="s">
        <v>1335</v>
      </c>
      <c r="D540" s="76" t="s">
        <v>1936</v>
      </c>
    </row>
    <row r="541" spans="1:4">
      <c r="A541" s="76" t="s">
        <v>1902</v>
      </c>
      <c r="B541" s="76" t="s">
        <v>1337</v>
      </c>
      <c r="C541" s="77" t="s">
        <v>1338</v>
      </c>
      <c r="D541" s="76" t="s">
        <v>1937</v>
      </c>
    </row>
    <row r="542" spans="1:4">
      <c r="A542" s="76" t="s">
        <v>1902</v>
      </c>
      <c r="B542" s="76" t="s">
        <v>1340</v>
      </c>
      <c r="C542" s="77" t="s">
        <v>1341</v>
      </c>
      <c r="D542" s="76" t="s">
        <v>1938</v>
      </c>
    </row>
    <row r="543" spans="1:4">
      <c r="A543" s="76" t="s">
        <v>1902</v>
      </c>
      <c r="B543" s="76" t="s">
        <v>1343</v>
      </c>
      <c r="C543" s="77" t="s">
        <v>1344</v>
      </c>
      <c r="D543" s="76" t="s">
        <v>1939</v>
      </c>
    </row>
    <row r="544" spans="1:4">
      <c r="A544" s="76" t="s">
        <v>1902</v>
      </c>
      <c r="B544" s="76" t="s">
        <v>1346</v>
      </c>
      <c r="C544" s="77" t="s">
        <v>1347</v>
      </c>
      <c r="D544" s="76" t="s">
        <v>1940</v>
      </c>
    </row>
    <row r="545" spans="1:4">
      <c r="A545" s="76" t="s">
        <v>1902</v>
      </c>
      <c r="B545" s="76" t="s">
        <v>1135</v>
      </c>
      <c r="C545" s="77" t="s">
        <v>1349</v>
      </c>
      <c r="D545" s="76" t="s">
        <v>1941</v>
      </c>
    </row>
    <row r="546" spans="1:4">
      <c r="A546" s="76" t="s">
        <v>1902</v>
      </c>
      <c r="B546" s="76" t="s">
        <v>1351</v>
      </c>
      <c r="C546" s="77" t="s">
        <v>1352</v>
      </c>
      <c r="D546" s="76" t="s">
        <v>1942</v>
      </c>
    </row>
    <row r="547" spans="1:4">
      <c r="A547" s="76" t="s">
        <v>1902</v>
      </c>
      <c r="B547" s="76" t="s">
        <v>1354</v>
      </c>
      <c r="C547" s="77" t="s">
        <v>1355</v>
      </c>
      <c r="D547" s="76" t="s">
        <v>1943</v>
      </c>
    </row>
    <row r="548" spans="1:4">
      <c r="A548" s="76" t="s">
        <v>1902</v>
      </c>
      <c r="B548" s="76" t="s">
        <v>1365</v>
      </c>
      <c r="C548" s="77" t="s">
        <v>1366</v>
      </c>
      <c r="D548" s="76" t="s">
        <v>1944</v>
      </c>
    </row>
    <row r="549" spans="1:4">
      <c r="A549" s="76" t="s">
        <v>1902</v>
      </c>
      <c r="B549" s="76" t="s">
        <v>1112</v>
      </c>
      <c r="C549" s="77" t="s">
        <v>1326</v>
      </c>
      <c r="D549" s="76" t="s">
        <v>1945</v>
      </c>
    </row>
    <row r="550" spans="1:4">
      <c r="A550" s="76" t="s">
        <v>1902</v>
      </c>
      <c r="B550" s="76" t="s">
        <v>1260</v>
      </c>
      <c r="C550" s="77" t="s">
        <v>1262</v>
      </c>
      <c r="D550" s="76" t="s">
        <v>1946</v>
      </c>
    </row>
    <row r="551" spans="1:4">
      <c r="A551" s="76" t="s">
        <v>1902</v>
      </c>
      <c r="B551" s="76" t="s">
        <v>350</v>
      </c>
      <c r="C551" s="77" t="s">
        <v>1370</v>
      </c>
      <c r="D551" s="76" t="s">
        <v>1947</v>
      </c>
    </row>
    <row r="552" spans="1:4">
      <c r="A552" s="76" t="s">
        <v>1902</v>
      </c>
      <c r="B552" s="76" t="s">
        <v>1254</v>
      </c>
      <c r="C552" s="77" t="s">
        <v>1253</v>
      </c>
      <c r="D552" s="76" t="s">
        <v>1948</v>
      </c>
    </row>
    <row r="553" spans="1:4">
      <c r="A553" s="76" t="s">
        <v>1902</v>
      </c>
      <c r="B553" s="76" t="s">
        <v>27</v>
      </c>
      <c r="C553" s="77" t="s">
        <v>1155</v>
      </c>
      <c r="D553" s="76" t="s">
        <v>1949</v>
      </c>
    </row>
    <row r="554" spans="1:4">
      <c r="A554" s="76" t="s">
        <v>1902</v>
      </c>
      <c r="B554" s="76" t="s">
        <v>37</v>
      </c>
      <c r="C554" s="77" t="s">
        <v>386</v>
      </c>
      <c r="D554" s="76" t="s">
        <v>1950</v>
      </c>
    </row>
    <row r="555" spans="1:4">
      <c r="A555" s="76" t="s">
        <v>1902</v>
      </c>
      <c r="B555" s="76" t="s">
        <v>1180</v>
      </c>
      <c r="C555" s="77" t="s">
        <v>1179</v>
      </c>
      <c r="D555" s="76" t="s">
        <v>1951</v>
      </c>
    </row>
    <row r="556" spans="1:4">
      <c r="A556" s="76" t="s">
        <v>1902</v>
      </c>
      <c r="B556" s="76" t="s">
        <v>1212</v>
      </c>
      <c r="C556" s="77" t="s">
        <v>1361</v>
      </c>
      <c r="D556" s="76" t="s">
        <v>1952</v>
      </c>
    </row>
    <row r="557" spans="1:4">
      <c r="A557" s="76" t="s">
        <v>1902</v>
      </c>
      <c r="B557" s="76" t="s">
        <v>1215</v>
      </c>
      <c r="C557" s="77" t="s">
        <v>1214</v>
      </c>
      <c r="D557" s="76" t="s">
        <v>1953</v>
      </c>
    </row>
    <row r="558" spans="1:4">
      <c r="A558" s="76" t="s">
        <v>1902</v>
      </c>
      <c r="B558" s="76" t="s">
        <v>1232</v>
      </c>
      <c r="C558" s="77" t="s">
        <v>1231</v>
      </c>
      <c r="D558" s="76" t="s">
        <v>1954</v>
      </c>
    </row>
    <row r="559" spans="1:4">
      <c r="A559" s="76" t="s">
        <v>1902</v>
      </c>
      <c r="B559" s="76" t="s">
        <v>1206</v>
      </c>
      <c r="C559" s="77" t="s">
        <v>1205</v>
      </c>
      <c r="D559" s="76" t="s">
        <v>1955</v>
      </c>
    </row>
    <row r="560" spans="1:4">
      <c r="A560" s="76" t="s">
        <v>1902</v>
      </c>
      <c r="B560" s="76" t="s">
        <v>1183</v>
      </c>
      <c r="C560" s="77" t="s">
        <v>1182</v>
      </c>
      <c r="D560" s="76" t="s">
        <v>1956</v>
      </c>
    </row>
    <row r="561" spans="1:4">
      <c r="A561" s="76" t="s">
        <v>1902</v>
      </c>
      <c r="B561" s="76" t="s">
        <v>1177</v>
      </c>
      <c r="C561" s="77" t="s">
        <v>1176</v>
      </c>
      <c r="D561" s="76" t="s">
        <v>1957</v>
      </c>
    </row>
  </sheetData>
  <sheetProtection algorithmName="SHA-512" hashValue="zhRUadpMEF6CV3xnw94gCUJ7SHjE31RumsnSEQG/0eknPlPE8h13lUzM7GIDrTd2Y2mo5cabp6m6PmSkFVG0qQ==" saltValue="pfWgwGvFkjHnJCzEOsYSvQ==" spinCount="100000" sheet="1" objects="1" scenarios="1"/>
  <autoFilter ref="A1:H561" xr:uid="{00000000-0009-0000-0000-00000F000000}"/>
  <phoneticPr fontId="3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Y629"/>
  <sheetViews>
    <sheetView showGridLines="0" zoomScale="85" zoomScaleNormal="85" workbookViewId="0">
      <selection activeCell="A3" sqref="A3"/>
    </sheetView>
  </sheetViews>
  <sheetFormatPr defaultColWidth="9" defaultRowHeight="14.25"/>
  <cols>
    <col min="1" max="1" width="7.125" style="5" bestFit="1" customWidth="1"/>
    <col min="2" max="2" width="6.25" style="5" customWidth="1"/>
    <col min="3" max="3" width="9.625" style="5" customWidth="1"/>
    <col min="4" max="4" width="36.375" style="5" customWidth="1"/>
    <col min="5" max="5" width="14.25" style="5" customWidth="1"/>
    <col min="6" max="6" width="3.125" style="5" customWidth="1"/>
    <col min="7" max="7" width="8" style="5" customWidth="1"/>
    <col min="8" max="9" width="18.625" style="5" customWidth="1"/>
    <col min="10" max="10" width="3.625" style="5" customWidth="1"/>
    <col min="11" max="11" width="15.625" style="5" customWidth="1"/>
    <col min="12" max="12" width="3.375" style="5" customWidth="1"/>
    <col min="13" max="13" width="8.875" style="5" customWidth="1"/>
    <col min="14" max="14" width="24.375" style="5" customWidth="1"/>
    <col min="15" max="15" width="8.625" style="5" customWidth="1"/>
    <col min="16" max="16" width="23.875" style="5" customWidth="1"/>
    <col min="17" max="17" width="2.875" style="5" customWidth="1"/>
    <col min="18" max="18" width="14.125" style="17" bestFit="1" customWidth="1"/>
    <col min="19" max="19" width="26.5" style="5" bestFit="1" customWidth="1"/>
    <col min="20" max="20" width="9" style="5" bestFit="1" customWidth="1"/>
    <col min="21" max="21" width="3.875" style="5" customWidth="1"/>
    <col min="22" max="22" width="13.375" style="5" bestFit="1" customWidth="1"/>
    <col min="23" max="23" width="4.75" style="5" bestFit="1" customWidth="1"/>
    <col min="24" max="24" width="17" style="5" bestFit="1" customWidth="1"/>
    <col min="25" max="25" width="20.125" style="5" bestFit="1" customWidth="1"/>
    <col min="26" max="16384" width="9" style="5"/>
  </cols>
  <sheetData>
    <row r="1" spans="1:25" ht="13.15" customHeight="1">
      <c r="A1" s="348" t="s">
        <v>3097</v>
      </c>
      <c r="B1" s="348"/>
      <c r="C1" s="348"/>
      <c r="D1" s="348"/>
      <c r="E1" s="348"/>
      <c r="F1" s="4"/>
      <c r="G1" s="349" t="s">
        <v>1958</v>
      </c>
      <c r="H1" s="350"/>
      <c r="I1" s="350"/>
      <c r="K1" s="6" t="s">
        <v>1959</v>
      </c>
      <c r="M1" s="351" t="s">
        <v>1960</v>
      </c>
      <c r="N1" s="352"/>
      <c r="O1" s="352"/>
      <c r="P1" s="353"/>
      <c r="R1" s="354" t="s">
        <v>1961</v>
      </c>
      <c r="S1" s="355"/>
      <c r="T1" s="355"/>
      <c r="V1" s="344" t="s">
        <v>1962</v>
      </c>
      <c r="W1" s="345"/>
      <c r="X1" s="345"/>
      <c r="Y1" s="346"/>
    </row>
    <row r="2" spans="1:25" ht="13.15" customHeight="1">
      <c r="A2" s="137" t="s">
        <v>1963</v>
      </c>
      <c r="B2" s="137" t="s">
        <v>1964</v>
      </c>
      <c r="C2" s="137" t="s">
        <v>1965</v>
      </c>
      <c r="D2" s="137" t="s">
        <v>1966</v>
      </c>
      <c r="E2" s="137" t="s">
        <v>1278</v>
      </c>
      <c r="G2" s="7" t="s">
        <v>1967</v>
      </c>
      <c r="H2" s="7" t="s">
        <v>1968</v>
      </c>
      <c r="I2" s="7" t="s">
        <v>1969</v>
      </c>
      <c r="K2" s="8" t="s">
        <v>1970</v>
      </c>
      <c r="M2" s="142" t="s">
        <v>1971</v>
      </c>
      <c r="N2" s="142" t="s">
        <v>1972</v>
      </c>
      <c r="O2" s="142" t="s">
        <v>1973</v>
      </c>
      <c r="P2" s="142" t="s">
        <v>1974</v>
      </c>
      <c r="R2" s="142" t="s">
        <v>1961</v>
      </c>
      <c r="S2" s="142" t="s">
        <v>1972</v>
      </c>
      <c r="T2" s="142" t="s">
        <v>1962</v>
      </c>
      <c r="V2" s="9" t="s">
        <v>1975</v>
      </c>
      <c r="W2" s="10" t="s">
        <v>1976</v>
      </c>
      <c r="X2" s="10" t="s">
        <v>1977</v>
      </c>
      <c r="Y2" s="11" t="s">
        <v>1969</v>
      </c>
    </row>
    <row r="3" spans="1:25">
      <c r="A3" s="138" t="s">
        <v>3098</v>
      </c>
      <c r="B3" s="138">
        <v>0</v>
      </c>
      <c r="C3" s="138" t="s">
        <v>1978</v>
      </c>
      <c r="D3" s="139" t="str">
        <f>B3*100&amp;"%　非課税"</f>
        <v>0%　非課税</v>
      </c>
      <c r="E3" s="138">
        <v>5141010000</v>
      </c>
      <c r="G3" s="12">
        <v>31</v>
      </c>
      <c r="H3" s="13" t="s">
        <v>1979</v>
      </c>
      <c r="I3" s="12" t="s">
        <v>1980</v>
      </c>
      <c r="M3" s="143" t="s">
        <v>1981</v>
      </c>
      <c r="N3" s="144" t="s">
        <v>1982</v>
      </c>
      <c r="O3" s="144" t="s">
        <v>1983</v>
      </c>
      <c r="P3" s="138" t="s">
        <v>1984</v>
      </c>
      <c r="R3" s="145" t="s">
        <v>0</v>
      </c>
      <c r="S3" s="145" t="s">
        <v>15</v>
      </c>
      <c r="T3" s="145">
        <v>110</v>
      </c>
      <c r="V3" s="8" t="s">
        <v>1846</v>
      </c>
      <c r="W3" s="14" t="s">
        <v>1985</v>
      </c>
      <c r="X3" s="15" t="str">
        <f>W3&amp;V3</f>
        <v>110S002000000</v>
      </c>
      <c r="Y3" s="8" t="s">
        <v>1986</v>
      </c>
    </row>
    <row r="4" spans="1:25">
      <c r="A4" s="138" t="s">
        <v>3099</v>
      </c>
      <c r="B4" s="138">
        <v>0.05</v>
      </c>
      <c r="C4" s="138" t="s">
        <v>1978</v>
      </c>
      <c r="D4" s="140" t="str">
        <f>B4*100&amp;"%"</f>
        <v>5%</v>
      </c>
      <c r="E4" s="138">
        <v>5141010000</v>
      </c>
      <c r="G4" s="8">
        <v>40</v>
      </c>
      <c r="H4" s="14" t="s">
        <v>1987</v>
      </c>
      <c r="I4" s="8" t="s">
        <v>1988</v>
      </c>
      <c r="M4" s="144" t="s">
        <v>1989</v>
      </c>
      <c r="N4" s="144" t="s">
        <v>3156</v>
      </c>
      <c r="O4" s="144" t="s">
        <v>1983</v>
      </c>
      <c r="P4" s="138" t="s">
        <v>1984</v>
      </c>
      <c r="R4" s="145" t="s">
        <v>1990</v>
      </c>
      <c r="S4" s="145" t="s">
        <v>18</v>
      </c>
      <c r="T4" s="145">
        <v>110</v>
      </c>
      <c r="V4" s="8" t="s">
        <v>1846</v>
      </c>
      <c r="W4" s="16">
        <v>120</v>
      </c>
      <c r="X4" s="15" t="str">
        <f t="shared" ref="X4:X57" si="0">W4&amp;V4</f>
        <v>120S002000000</v>
      </c>
      <c r="Y4" s="8" t="s">
        <v>1991</v>
      </c>
    </row>
    <row r="5" spans="1:25">
      <c r="A5" s="138" t="s">
        <v>3100</v>
      </c>
      <c r="B5" s="138">
        <v>0.08</v>
      </c>
      <c r="C5" s="138" t="s">
        <v>1978</v>
      </c>
      <c r="D5" s="140" t="str">
        <f t="shared" ref="D5:D14" si="1">B5*100&amp;"%"</f>
        <v>8%</v>
      </c>
      <c r="E5" s="138">
        <v>5141010000</v>
      </c>
      <c r="G5" s="8">
        <v>40</v>
      </c>
      <c r="H5" s="16" t="s">
        <v>1992</v>
      </c>
      <c r="I5" s="8" t="s">
        <v>1993</v>
      </c>
      <c r="M5" s="144" t="s">
        <v>1994</v>
      </c>
      <c r="N5" s="144" t="s">
        <v>1995</v>
      </c>
      <c r="O5" s="144" t="s">
        <v>1983</v>
      </c>
      <c r="P5" s="138" t="s">
        <v>1984</v>
      </c>
      <c r="R5" s="146" t="s">
        <v>19</v>
      </c>
      <c r="S5" s="146" t="s">
        <v>20</v>
      </c>
      <c r="T5" s="146">
        <v>110</v>
      </c>
      <c r="V5" s="8" t="s">
        <v>1846</v>
      </c>
      <c r="W5" s="16">
        <v>130</v>
      </c>
      <c r="X5" s="15" t="str">
        <f t="shared" si="0"/>
        <v>130S002000000</v>
      </c>
      <c r="Y5" s="8" t="s">
        <v>1996</v>
      </c>
    </row>
    <row r="6" spans="1:25">
      <c r="A6" s="138" t="s">
        <v>3101</v>
      </c>
      <c r="B6" s="138">
        <v>0.1</v>
      </c>
      <c r="C6" s="138" t="s">
        <v>1978</v>
      </c>
      <c r="D6" s="140" t="str">
        <f t="shared" si="1"/>
        <v>10%</v>
      </c>
      <c r="E6" s="138">
        <v>5141010000</v>
      </c>
      <c r="G6" s="347" t="s">
        <v>1997</v>
      </c>
      <c r="H6" s="347"/>
      <c r="I6" s="347"/>
      <c r="M6" s="144" t="s">
        <v>1998</v>
      </c>
      <c r="N6" s="144" t="s">
        <v>1999</v>
      </c>
      <c r="O6" s="144" t="s">
        <v>1983</v>
      </c>
      <c r="P6" s="138" t="s">
        <v>1984</v>
      </c>
      <c r="R6" s="145" t="s">
        <v>21</v>
      </c>
      <c r="S6" s="145" t="s">
        <v>22</v>
      </c>
      <c r="T6" s="145">
        <v>110</v>
      </c>
      <c r="V6" s="8" t="s">
        <v>1846</v>
      </c>
      <c r="W6" s="16">
        <v>212</v>
      </c>
      <c r="X6" s="15" t="str">
        <f t="shared" si="0"/>
        <v>212S002000000</v>
      </c>
      <c r="Y6" s="8" t="s">
        <v>1329</v>
      </c>
    </row>
    <row r="7" spans="1:25">
      <c r="A7" s="138" t="s">
        <v>3102</v>
      </c>
      <c r="B7" s="138">
        <v>0.08</v>
      </c>
      <c r="C7" s="138" t="s">
        <v>1978</v>
      </c>
      <c r="D7" s="140" t="str">
        <f>B7*100&amp;"% 　(軽減税率)"</f>
        <v>8% 　(軽減税率)</v>
      </c>
      <c r="E7" s="138">
        <v>5141010000</v>
      </c>
      <c r="G7" s="356" t="s">
        <v>2000</v>
      </c>
      <c r="H7" s="356"/>
      <c r="I7" s="356"/>
      <c r="M7" s="144" t="s">
        <v>2001</v>
      </c>
      <c r="N7" s="144" t="s">
        <v>2002</v>
      </c>
      <c r="O7" s="144" t="s">
        <v>1983</v>
      </c>
      <c r="P7" s="138" t="s">
        <v>1984</v>
      </c>
      <c r="R7" s="146" t="s">
        <v>23</v>
      </c>
      <c r="S7" s="146" t="s">
        <v>24</v>
      </c>
      <c r="T7" s="146">
        <v>110</v>
      </c>
      <c r="V7" s="8" t="s">
        <v>1846</v>
      </c>
      <c r="W7" s="16">
        <v>213</v>
      </c>
      <c r="X7" s="15" t="str">
        <f t="shared" si="0"/>
        <v>213S002000000</v>
      </c>
      <c r="Y7" s="8" t="s">
        <v>1332</v>
      </c>
    </row>
    <row r="8" spans="1:25">
      <c r="A8" s="138" t="s">
        <v>3103</v>
      </c>
      <c r="B8" s="138">
        <v>0</v>
      </c>
      <c r="C8" s="138" t="s">
        <v>1978</v>
      </c>
      <c r="D8" s="140" t="str">
        <f>B8*100&amp;"%　課税対象外（不課税）"</f>
        <v>0%　課税対象外（不課税）</v>
      </c>
      <c r="E8" s="138">
        <v>5141010000</v>
      </c>
      <c r="M8" s="144" t="s">
        <v>2003</v>
      </c>
      <c r="N8" s="144" t="s">
        <v>2004</v>
      </c>
      <c r="O8" s="144" t="s">
        <v>1983</v>
      </c>
      <c r="P8" s="138" t="s">
        <v>1984</v>
      </c>
      <c r="R8" s="145" t="s">
        <v>25</v>
      </c>
      <c r="S8" s="145" t="s">
        <v>26</v>
      </c>
      <c r="T8" s="145">
        <v>310</v>
      </c>
      <c r="V8" s="8" t="s">
        <v>1846</v>
      </c>
      <c r="W8" s="16">
        <v>214</v>
      </c>
      <c r="X8" s="15" t="str">
        <f t="shared" si="0"/>
        <v>214S002000000</v>
      </c>
      <c r="Y8" s="8" t="s">
        <v>1335</v>
      </c>
    </row>
    <row r="9" spans="1:25">
      <c r="A9" s="138" t="s">
        <v>3104</v>
      </c>
      <c r="B9" s="138">
        <v>0</v>
      </c>
      <c r="C9" s="138" t="s">
        <v>1978</v>
      </c>
      <c r="D9" s="140" t="str">
        <f>B9*100&amp;"%　免税"</f>
        <v>0%　免税</v>
      </c>
      <c r="E9" s="138">
        <v>5141010000</v>
      </c>
      <c r="G9" s="357" t="s">
        <v>2005</v>
      </c>
      <c r="H9" s="358"/>
      <c r="I9" s="358"/>
      <c r="J9" s="358"/>
      <c r="K9" s="359"/>
      <c r="M9" s="144" t="s">
        <v>2006</v>
      </c>
      <c r="N9" s="144" t="s">
        <v>2007</v>
      </c>
      <c r="O9" s="144" t="s">
        <v>1983</v>
      </c>
      <c r="P9" s="138" t="s">
        <v>1984</v>
      </c>
      <c r="R9" s="146" t="s">
        <v>28</v>
      </c>
      <c r="S9" s="146" t="s">
        <v>29</v>
      </c>
      <c r="T9" s="146">
        <v>310</v>
      </c>
      <c r="V9" s="8" t="s">
        <v>1846</v>
      </c>
      <c r="W9" s="16">
        <v>215</v>
      </c>
      <c r="X9" s="15" t="str">
        <f t="shared" si="0"/>
        <v>215S002000000</v>
      </c>
      <c r="Y9" s="8" t="s">
        <v>1338</v>
      </c>
    </row>
    <row r="10" spans="1:25">
      <c r="A10" s="138" t="s">
        <v>3105</v>
      </c>
      <c r="B10" s="138">
        <v>0</v>
      </c>
      <c r="C10" s="138" t="s">
        <v>1978</v>
      </c>
      <c r="D10" s="140" t="str">
        <f>B10*100&amp;"%　振替等"</f>
        <v>0%　振替等</v>
      </c>
      <c r="E10" s="138">
        <v>5141010000</v>
      </c>
      <c r="G10" s="137" t="s">
        <v>2009</v>
      </c>
      <c r="H10" s="360" t="s">
        <v>1969</v>
      </c>
      <c r="I10" s="361"/>
      <c r="J10" s="361"/>
      <c r="K10" s="362"/>
      <c r="M10" s="144" t="s">
        <v>2010</v>
      </c>
      <c r="N10" s="144" t="s">
        <v>2011</v>
      </c>
      <c r="O10" s="144" t="s">
        <v>1983</v>
      </c>
      <c r="P10" s="138" t="s">
        <v>1984</v>
      </c>
      <c r="R10" s="145" t="s">
        <v>30</v>
      </c>
      <c r="S10" s="145" t="s">
        <v>31</v>
      </c>
      <c r="T10" s="145">
        <v>120</v>
      </c>
      <c r="V10" s="8" t="s">
        <v>1846</v>
      </c>
      <c r="W10" s="16">
        <v>216</v>
      </c>
      <c r="X10" s="15" t="str">
        <f t="shared" si="0"/>
        <v>216S002000000</v>
      </c>
      <c r="Y10" s="8" t="s">
        <v>1341</v>
      </c>
    </row>
    <row r="11" spans="1:25">
      <c r="A11" s="138" t="s">
        <v>3106</v>
      </c>
      <c r="B11" s="138">
        <v>0</v>
      </c>
      <c r="C11" s="138" t="s">
        <v>2008</v>
      </c>
      <c r="D11" s="140" t="str">
        <f>B11*100&amp;"%　非課税"</f>
        <v>0%　非課税</v>
      </c>
      <c r="E11" s="138">
        <v>1161010000</v>
      </c>
      <c r="G11" s="138" t="s">
        <v>3116</v>
      </c>
      <c r="H11" s="341" t="s">
        <v>2012</v>
      </c>
      <c r="I11" s="342"/>
      <c r="J11" s="342"/>
      <c r="K11" s="343"/>
      <c r="M11" s="144" t="s">
        <v>2013</v>
      </c>
      <c r="N11" s="144" t="s">
        <v>2014</v>
      </c>
      <c r="O11" s="144" t="s">
        <v>2015</v>
      </c>
      <c r="P11" s="138" t="s">
        <v>2016</v>
      </c>
      <c r="R11" s="146" t="s">
        <v>33</v>
      </c>
      <c r="S11" s="146" t="s">
        <v>34</v>
      </c>
      <c r="T11" s="146">
        <v>120</v>
      </c>
      <c r="V11" s="8" t="s">
        <v>1846</v>
      </c>
      <c r="W11" s="16">
        <v>217</v>
      </c>
      <c r="X11" s="15" t="str">
        <f t="shared" si="0"/>
        <v>217S002000000</v>
      </c>
      <c r="Y11" s="8" t="s">
        <v>1344</v>
      </c>
    </row>
    <row r="12" spans="1:25">
      <c r="A12" s="138" t="s">
        <v>3107</v>
      </c>
      <c r="B12" s="138">
        <v>0.05</v>
      </c>
      <c r="C12" s="138" t="s">
        <v>2008</v>
      </c>
      <c r="D12" s="140" t="str">
        <f t="shared" si="1"/>
        <v>5%</v>
      </c>
      <c r="E12" s="138">
        <v>1161010000</v>
      </c>
      <c r="G12" s="138" t="s">
        <v>3117</v>
      </c>
      <c r="H12" s="341" t="s">
        <v>2017</v>
      </c>
      <c r="I12" s="342"/>
      <c r="J12" s="342"/>
      <c r="K12" s="343"/>
      <c r="M12" s="144" t="s">
        <v>2018</v>
      </c>
      <c r="N12" s="144" t="s">
        <v>3157</v>
      </c>
      <c r="O12" s="144" t="s">
        <v>2015</v>
      </c>
      <c r="P12" s="138" t="s">
        <v>2016</v>
      </c>
      <c r="R12" s="145" t="s">
        <v>35</v>
      </c>
      <c r="S12" s="145" t="s">
        <v>36</v>
      </c>
      <c r="T12" s="145">
        <v>320</v>
      </c>
      <c r="V12" s="8" t="s">
        <v>1846</v>
      </c>
      <c r="W12" s="16">
        <v>218</v>
      </c>
      <c r="X12" s="15" t="str">
        <f t="shared" si="0"/>
        <v>218S002000000</v>
      </c>
      <c r="Y12" s="8" t="s">
        <v>1347</v>
      </c>
    </row>
    <row r="13" spans="1:25">
      <c r="A13" s="138" t="s">
        <v>3108</v>
      </c>
      <c r="B13" s="138">
        <v>0.08</v>
      </c>
      <c r="C13" s="138" t="s">
        <v>2008</v>
      </c>
      <c r="D13" s="140" t="str">
        <f t="shared" si="1"/>
        <v>8%</v>
      </c>
      <c r="E13" s="138">
        <v>1161010000</v>
      </c>
      <c r="G13" s="138" t="s">
        <v>3117</v>
      </c>
      <c r="H13" s="341" t="s">
        <v>2019</v>
      </c>
      <c r="I13" s="342"/>
      <c r="J13" s="342"/>
      <c r="K13" s="343"/>
      <c r="M13" s="144" t="s">
        <v>2020</v>
      </c>
      <c r="N13" s="144" t="s">
        <v>3158</v>
      </c>
      <c r="O13" s="144" t="s">
        <v>2015</v>
      </c>
      <c r="P13" s="138" t="s">
        <v>2016</v>
      </c>
      <c r="R13" s="146" t="s">
        <v>38</v>
      </c>
      <c r="S13" s="146" t="s">
        <v>39</v>
      </c>
      <c r="T13" s="146">
        <v>320</v>
      </c>
      <c r="V13" s="8" t="s">
        <v>1846</v>
      </c>
      <c r="W13" s="16">
        <v>219</v>
      </c>
      <c r="X13" s="15" t="str">
        <f t="shared" si="0"/>
        <v>219S002000000</v>
      </c>
      <c r="Y13" s="8" t="s">
        <v>1349</v>
      </c>
    </row>
    <row r="14" spans="1:25">
      <c r="A14" s="138" t="s">
        <v>3109</v>
      </c>
      <c r="B14" s="138">
        <v>0.1</v>
      </c>
      <c r="C14" s="138" t="s">
        <v>2008</v>
      </c>
      <c r="D14" s="140" t="str">
        <f t="shared" si="1"/>
        <v>10%</v>
      </c>
      <c r="E14" s="138">
        <v>1161010000</v>
      </c>
      <c r="G14" s="138" t="s">
        <v>3117</v>
      </c>
      <c r="H14" s="341" t="s">
        <v>2021</v>
      </c>
      <c r="I14" s="342"/>
      <c r="J14" s="342"/>
      <c r="K14" s="343"/>
      <c r="M14" s="144" t="s">
        <v>2022</v>
      </c>
      <c r="N14" s="144" t="s">
        <v>3159</v>
      </c>
      <c r="O14" s="144" t="s">
        <v>2015</v>
      </c>
      <c r="P14" s="138" t="s">
        <v>2016</v>
      </c>
      <c r="R14" s="145" t="s">
        <v>40</v>
      </c>
      <c r="S14" s="145" t="s">
        <v>41</v>
      </c>
      <c r="T14" s="145">
        <v>110</v>
      </c>
      <c r="V14" s="8" t="s">
        <v>1846</v>
      </c>
      <c r="W14" s="16">
        <v>220</v>
      </c>
      <c r="X14" s="15" t="str">
        <f t="shared" si="0"/>
        <v>220S002000000</v>
      </c>
      <c r="Y14" s="8" t="s">
        <v>1352</v>
      </c>
    </row>
    <row r="15" spans="1:25">
      <c r="A15" s="138" t="s">
        <v>3110</v>
      </c>
      <c r="B15" s="138">
        <v>0.08</v>
      </c>
      <c r="C15" s="138" t="s">
        <v>2008</v>
      </c>
      <c r="D15" s="140" t="str">
        <f>B15*100&amp;"%　（リバースチャージ）"</f>
        <v>8%　（リバースチャージ）</v>
      </c>
      <c r="E15" s="138">
        <v>1161010000</v>
      </c>
      <c r="G15" s="138" t="s">
        <v>3117</v>
      </c>
      <c r="H15" s="341" t="s">
        <v>2023</v>
      </c>
      <c r="I15" s="342"/>
      <c r="J15" s="342"/>
      <c r="K15" s="343"/>
      <c r="M15" s="144" t="s">
        <v>2024</v>
      </c>
      <c r="N15" s="144" t="s">
        <v>3160</v>
      </c>
      <c r="O15" s="144" t="s">
        <v>2015</v>
      </c>
      <c r="P15" s="138" t="s">
        <v>2016</v>
      </c>
      <c r="R15" s="146" t="s">
        <v>42</v>
      </c>
      <c r="S15" s="146" t="s">
        <v>43</v>
      </c>
      <c r="T15" s="146">
        <v>110</v>
      </c>
      <c r="V15" s="8" t="s">
        <v>1846</v>
      </c>
      <c r="W15" s="16">
        <v>221</v>
      </c>
      <c r="X15" s="15" t="str">
        <f t="shared" si="0"/>
        <v>221S002000000</v>
      </c>
      <c r="Y15" s="8" t="s">
        <v>1355</v>
      </c>
    </row>
    <row r="16" spans="1:25">
      <c r="A16" s="138" t="s">
        <v>3111</v>
      </c>
      <c r="B16" s="138">
        <v>0.08</v>
      </c>
      <c r="C16" s="138" t="s">
        <v>2008</v>
      </c>
      <c r="D16" s="140" t="str">
        <f>B16*100&amp;"%　（軽減税率）"</f>
        <v>8%　（軽減税率）</v>
      </c>
      <c r="E16" s="138">
        <v>1161010000</v>
      </c>
      <c r="G16" s="138" t="s">
        <v>3118</v>
      </c>
      <c r="H16" s="341" t="s">
        <v>2025</v>
      </c>
      <c r="I16" s="342"/>
      <c r="J16" s="342"/>
      <c r="K16" s="343"/>
      <c r="M16" s="144" t="s">
        <v>2026</v>
      </c>
      <c r="N16" s="144" t="s">
        <v>3161</v>
      </c>
      <c r="O16" s="144" t="s">
        <v>2015</v>
      </c>
      <c r="P16" s="138" t="s">
        <v>2016</v>
      </c>
      <c r="R16" s="145" t="s">
        <v>44</v>
      </c>
      <c r="S16" s="145" t="s">
        <v>45</v>
      </c>
      <c r="T16" s="145">
        <v>110</v>
      </c>
      <c r="V16" s="8" t="s">
        <v>1846</v>
      </c>
      <c r="W16" s="16">
        <v>222</v>
      </c>
      <c r="X16" s="15" t="str">
        <f t="shared" si="0"/>
        <v>222S002000000</v>
      </c>
      <c r="Y16" s="8" t="s">
        <v>1366</v>
      </c>
    </row>
    <row r="17" spans="1:25">
      <c r="A17" s="138" t="s">
        <v>3112</v>
      </c>
      <c r="B17" s="138">
        <v>0.1</v>
      </c>
      <c r="C17" s="138" t="s">
        <v>2008</v>
      </c>
      <c r="D17" s="140" t="str">
        <f>B17*100&amp;"%（リバースチャージ）"</f>
        <v>10%（リバースチャージ）</v>
      </c>
      <c r="E17" s="138">
        <v>1161010000</v>
      </c>
      <c r="G17" s="138" t="s">
        <v>3119</v>
      </c>
      <c r="H17" s="341" t="s">
        <v>2027</v>
      </c>
      <c r="I17" s="342"/>
      <c r="J17" s="342"/>
      <c r="K17" s="343"/>
      <c r="M17" s="144" t="s">
        <v>2028</v>
      </c>
      <c r="N17" s="144" t="s">
        <v>3162</v>
      </c>
      <c r="O17" s="144" t="s">
        <v>2015</v>
      </c>
      <c r="P17" s="138" t="s">
        <v>2016</v>
      </c>
      <c r="R17" s="146" t="s">
        <v>46</v>
      </c>
      <c r="S17" s="146" t="s">
        <v>47</v>
      </c>
      <c r="T17" s="146">
        <v>110</v>
      </c>
      <c r="V17" s="8" t="s">
        <v>1846</v>
      </c>
      <c r="W17" s="16">
        <v>240</v>
      </c>
      <c r="X17" s="15" t="str">
        <f t="shared" si="0"/>
        <v>240S002000000</v>
      </c>
      <c r="Y17" s="8" t="s">
        <v>1326</v>
      </c>
    </row>
    <row r="18" spans="1:25">
      <c r="A18" s="138" t="s">
        <v>3113</v>
      </c>
      <c r="B18" s="138">
        <v>0</v>
      </c>
      <c r="C18" s="138" t="s">
        <v>2008</v>
      </c>
      <c r="D18" s="140" t="str">
        <f>B18*100&amp;"%　課税対象外（不課税）"</f>
        <v>0%　課税対象外（不課税）</v>
      </c>
      <c r="E18" s="138">
        <v>1161010000</v>
      </c>
      <c r="G18" s="138" t="s">
        <v>3120</v>
      </c>
      <c r="H18" s="341" t="s">
        <v>2029</v>
      </c>
      <c r="I18" s="342"/>
      <c r="J18" s="342"/>
      <c r="K18" s="343"/>
      <c r="M18" s="144" t="s">
        <v>2030</v>
      </c>
      <c r="N18" s="144" t="s">
        <v>2031</v>
      </c>
      <c r="O18" s="144" t="s">
        <v>2015</v>
      </c>
      <c r="P18" s="138" t="s">
        <v>2016</v>
      </c>
      <c r="R18" s="145" t="s">
        <v>2185</v>
      </c>
      <c r="S18" s="145" t="s">
        <v>49</v>
      </c>
      <c r="T18" s="145">
        <v>130</v>
      </c>
      <c r="V18" s="8" t="s">
        <v>1846</v>
      </c>
      <c r="W18" s="16">
        <v>250</v>
      </c>
      <c r="X18" s="15" t="str">
        <f t="shared" si="0"/>
        <v>250S002000000</v>
      </c>
      <c r="Y18" s="8" t="s">
        <v>2032</v>
      </c>
    </row>
    <row r="19" spans="1:25">
      <c r="A19" s="138" t="s">
        <v>3114</v>
      </c>
      <c r="B19" s="138">
        <v>0</v>
      </c>
      <c r="C19" s="138" t="s">
        <v>2008</v>
      </c>
      <c r="D19" s="140" t="str">
        <f>B19*100&amp;"%　免税"</f>
        <v>0%　免税</v>
      </c>
      <c r="E19" s="138">
        <v>1161010000</v>
      </c>
      <c r="G19" s="138" t="s">
        <v>2036</v>
      </c>
      <c r="H19" s="341" t="s">
        <v>2033</v>
      </c>
      <c r="I19" s="342"/>
      <c r="J19" s="342"/>
      <c r="K19" s="343"/>
      <c r="M19" s="144" t="s">
        <v>3163</v>
      </c>
      <c r="N19" s="144" t="s">
        <v>3164</v>
      </c>
      <c r="O19" s="144" t="s">
        <v>2015</v>
      </c>
      <c r="P19" s="138" t="s">
        <v>2016</v>
      </c>
      <c r="R19" s="145" t="s">
        <v>2186</v>
      </c>
      <c r="S19" s="145"/>
      <c r="T19" s="145">
        <v>120</v>
      </c>
      <c r="V19" s="8" t="s">
        <v>1846</v>
      </c>
      <c r="W19" s="16">
        <v>270</v>
      </c>
      <c r="X19" s="15" t="str">
        <f t="shared" si="0"/>
        <v>270S002000000</v>
      </c>
      <c r="Y19" s="8" t="s">
        <v>2035</v>
      </c>
    </row>
    <row r="20" spans="1:25">
      <c r="A20" s="138" t="s">
        <v>3115</v>
      </c>
      <c r="B20" s="138">
        <v>0</v>
      </c>
      <c r="C20" s="138" t="s">
        <v>2008</v>
      </c>
      <c r="D20" s="140" t="str">
        <f>B20*100&amp;"%　振替等"</f>
        <v>0%　振替等</v>
      </c>
      <c r="E20" s="138">
        <v>1161010000</v>
      </c>
      <c r="G20" s="138" t="s">
        <v>2036</v>
      </c>
      <c r="H20" s="341" t="s">
        <v>2037</v>
      </c>
      <c r="I20" s="342"/>
      <c r="J20" s="342"/>
      <c r="K20" s="343"/>
      <c r="M20" s="144" t="s">
        <v>2034</v>
      </c>
      <c r="N20" s="144" t="s">
        <v>3165</v>
      </c>
      <c r="O20" s="144" t="s">
        <v>2015</v>
      </c>
      <c r="P20" s="138" t="s">
        <v>2016</v>
      </c>
      <c r="R20" s="145" t="s">
        <v>2187</v>
      </c>
      <c r="S20" s="145"/>
      <c r="T20" s="145">
        <v>140</v>
      </c>
      <c r="V20" s="8" t="s">
        <v>1846</v>
      </c>
      <c r="W20" s="16">
        <v>290</v>
      </c>
      <c r="X20" s="15" t="str">
        <f t="shared" si="0"/>
        <v>290S002000000</v>
      </c>
      <c r="Y20" s="8" t="s">
        <v>1253</v>
      </c>
    </row>
    <row r="21" spans="1:25">
      <c r="A21" s="138">
        <v>52</v>
      </c>
      <c r="B21" s="138">
        <v>0.05</v>
      </c>
      <c r="C21" s="138" t="s">
        <v>2008</v>
      </c>
      <c r="D21" s="140" t="str">
        <f>B21*100&amp;"%　【免税】（免税事業者用）"</f>
        <v>5%　【免税】（免税事業者用）</v>
      </c>
      <c r="E21" s="138">
        <v>1161010000</v>
      </c>
      <c r="G21" s="138" t="s">
        <v>2036</v>
      </c>
      <c r="H21" s="341" t="s">
        <v>2040</v>
      </c>
      <c r="I21" s="342"/>
      <c r="J21" s="342"/>
      <c r="K21" s="343"/>
      <c r="M21" s="144" t="s">
        <v>2038</v>
      </c>
      <c r="N21" s="144" t="s">
        <v>2039</v>
      </c>
      <c r="O21" s="144" t="s">
        <v>2015</v>
      </c>
      <c r="P21" s="138" t="s">
        <v>2016</v>
      </c>
      <c r="R21" s="145" t="s">
        <v>48</v>
      </c>
      <c r="S21" s="145" t="s">
        <v>49</v>
      </c>
      <c r="T21" s="145">
        <v>130</v>
      </c>
      <c r="V21" s="8" t="s">
        <v>1846</v>
      </c>
      <c r="W21" s="16">
        <v>310</v>
      </c>
      <c r="X21" s="15" t="str">
        <f t="shared" si="0"/>
        <v>310S002000000</v>
      </c>
      <c r="Y21" s="8" t="s">
        <v>2042</v>
      </c>
    </row>
    <row r="22" spans="1:25">
      <c r="A22" s="138">
        <v>53</v>
      </c>
      <c r="B22" s="138">
        <v>0.08</v>
      </c>
      <c r="C22" s="138" t="s">
        <v>2008</v>
      </c>
      <c r="D22" s="141" t="str">
        <f>B22*100&amp;"%　【免税】（免税事業者用）"</f>
        <v>8%　【免税】（免税事業者用）</v>
      </c>
      <c r="E22" s="138">
        <v>1161010000</v>
      </c>
      <c r="G22" s="138" t="s">
        <v>2036</v>
      </c>
      <c r="H22" s="341" t="s">
        <v>2043</v>
      </c>
      <c r="I22" s="342"/>
      <c r="J22" s="342"/>
      <c r="K22" s="343"/>
      <c r="M22" s="144" t="s">
        <v>3166</v>
      </c>
      <c r="N22" s="144" t="s">
        <v>3167</v>
      </c>
      <c r="O22" s="144" t="s">
        <v>2015</v>
      </c>
      <c r="P22" s="138" t="s">
        <v>2016</v>
      </c>
      <c r="R22" s="145" t="s">
        <v>51</v>
      </c>
      <c r="S22" s="145" t="s">
        <v>52</v>
      </c>
      <c r="T22" s="145">
        <v>130</v>
      </c>
      <c r="V22" s="8" t="s">
        <v>1846</v>
      </c>
      <c r="W22" s="16">
        <v>320</v>
      </c>
      <c r="X22" s="15" t="str">
        <f t="shared" si="0"/>
        <v>320S002000000</v>
      </c>
      <c r="Y22" s="8" t="s">
        <v>2045</v>
      </c>
    </row>
    <row r="23" spans="1:25">
      <c r="A23" s="138">
        <v>54</v>
      </c>
      <c r="B23" s="138">
        <v>0.1</v>
      </c>
      <c r="C23" s="138" t="s">
        <v>2008</v>
      </c>
      <c r="D23" s="141" t="str">
        <f>B23*100&amp;"%【免税】（免税事業者用）"</f>
        <v>10%【免税】（免税事業者用）</v>
      </c>
      <c r="E23" s="138">
        <v>1161010000</v>
      </c>
      <c r="G23" s="138" t="s">
        <v>2036</v>
      </c>
      <c r="H23" s="341" t="s">
        <v>2046</v>
      </c>
      <c r="I23" s="342"/>
      <c r="J23" s="342"/>
      <c r="K23" s="343"/>
      <c r="M23" s="144" t="s">
        <v>3168</v>
      </c>
      <c r="N23" s="144" t="s">
        <v>3169</v>
      </c>
      <c r="O23" s="144" t="s">
        <v>2015</v>
      </c>
      <c r="P23" s="138" t="s">
        <v>2016</v>
      </c>
      <c r="R23" s="145" t="s">
        <v>53</v>
      </c>
      <c r="S23" s="145" t="s">
        <v>54</v>
      </c>
      <c r="T23" s="145">
        <v>110</v>
      </c>
      <c r="V23" s="8" t="s">
        <v>1846</v>
      </c>
      <c r="W23" s="16">
        <v>330</v>
      </c>
      <c r="X23" s="15" t="str">
        <f t="shared" si="0"/>
        <v>330S002000000</v>
      </c>
      <c r="Y23" s="8" t="s">
        <v>2048</v>
      </c>
    </row>
    <row r="24" spans="1:25">
      <c r="A24" s="138">
        <v>55</v>
      </c>
      <c r="B24" s="138">
        <v>0.08</v>
      </c>
      <c r="C24" s="138" t="s">
        <v>2008</v>
      </c>
      <c r="D24" s="141" t="str">
        <f>B24*100&amp;"%　【免税】（リバースチャージ）（免税事業者用）"</f>
        <v>8%　【免税】（リバースチャージ）（免税事業者用）</v>
      </c>
      <c r="E24" s="138">
        <v>1161010000</v>
      </c>
      <c r="G24" s="138" t="s">
        <v>2036</v>
      </c>
      <c r="H24" s="341" t="s">
        <v>2049</v>
      </c>
      <c r="I24" s="342"/>
      <c r="J24" s="342"/>
      <c r="K24" s="343"/>
      <c r="M24" s="144" t="s">
        <v>2041</v>
      </c>
      <c r="N24" s="144" t="s">
        <v>3170</v>
      </c>
      <c r="O24" s="144" t="s">
        <v>2015</v>
      </c>
      <c r="P24" s="138" t="s">
        <v>2016</v>
      </c>
      <c r="R24" s="145" t="s">
        <v>55</v>
      </c>
      <c r="S24" s="145" t="s">
        <v>56</v>
      </c>
      <c r="T24" s="145">
        <v>130</v>
      </c>
      <c r="V24" s="8" t="s">
        <v>1846</v>
      </c>
      <c r="W24" s="16">
        <v>340</v>
      </c>
      <c r="X24" s="15" t="str">
        <f t="shared" si="0"/>
        <v>340S002000000</v>
      </c>
      <c r="Y24" s="8" t="s">
        <v>2052</v>
      </c>
    </row>
    <row r="25" spans="1:25">
      <c r="A25" s="138">
        <v>56</v>
      </c>
      <c r="B25" s="138">
        <v>0.08</v>
      </c>
      <c r="C25" s="138" t="s">
        <v>2008</v>
      </c>
      <c r="D25" s="141" t="str">
        <f>B25*100&amp;"%　【免税】（軽減税率）（免税事業者用）"</f>
        <v>8%　【免税】（軽減税率）（免税事業者用）</v>
      </c>
      <c r="E25" s="138">
        <v>1161010000</v>
      </c>
      <c r="G25" s="138" t="s">
        <v>2036</v>
      </c>
      <c r="H25" s="341" t="s">
        <v>2053</v>
      </c>
      <c r="I25" s="342"/>
      <c r="J25" s="342"/>
      <c r="K25" s="343"/>
      <c r="M25" s="144" t="s">
        <v>2044</v>
      </c>
      <c r="N25" s="144" t="s">
        <v>3171</v>
      </c>
      <c r="O25" s="144" t="s">
        <v>2015</v>
      </c>
      <c r="P25" s="138" t="s">
        <v>2016</v>
      </c>
      <c r="R25" s="145" t="s">
        <v>57</v>
      </c>
      <c r="S25" s="145" t="s">
        <v>3056</v>
      </c>
      <c r="T25" s="145">
        <v>120</v>
      </c>
      <c r="V25" s="8" t="s">
        <v>1846</v>
      </c>
      <c r="W25" s="16">
        <v>350</v>
      </c>
      <c r="X25" s="15" t="str">
        <f t="shared" si="0"/>
        <v>350S002000000</v>
      </c>
      <c r="Y25" s="8" t="s">
        <v>2055</v>
      </c>
    </row>
    <row r="26" spans="1:25">
      <c r="A26" s="138">
        <v>57</v>
      </c>
      <c r="B26" s="138">
        <v>0.1</v>
      </c>
      <c r="C26" s="138" t="s">
        <v>2008</v>
      </c>
      <c r="D26" s="141" t="str">
        <f>B26*100&amp;"%【免税】（リバースチャージ）（免税事業者用）"</f>
        <v>10%【免税】（リバースチャージ）（免税事業者用）</v>
      </c>
      <c r="E26" s="138">
        <v>1161010000</v>
      </c>
      <c r="G26" s="138" t="s">
        <v>2056</v>
      </c>
      <c r="H26" s="341" t="s">
        <v>2057</v>
      </c>
      <c r="I26" s="342"/>
      <c r="J26" s="342"/>
      <c r="K26" s="343"/>
      <c r="M26" s="144" t="s">
        <v>2047</v>
      </c>
      <c r="N26" s="144" t="s">
        <v>3172</v>
      </c>
      <c r="O26" s="144" t="s">
        <v>2015</v>
      </c>
      <c r="P26" s="138" t="s">
        <v>2016</v>
      </c>
      <c r="R26" s="146" t="s">
        <v>59</v>
      </c>
      <c r="S26" s="146" t="s">
        <v>2188</v>
      </c>
      <c r="T26" s="146">
        <v>120</v>
      </c>
      <c r="V26" s="8" t="s">
        <v>1846</v>
      </c>
      <c r="W26" s="16">
        <v>360</v>
      </c>
      <c r="X26" s="15" t="str">
        <f t="shared" si="0"/>
        <v>360S002000000</v>
      </c>
      <c r="Y26" s="8" t="s">
        <v>1231</v>
      </c>
    </row>
    <row r="27" spans="1:25">
      <c r="G27" s="138" t="s">
        <v>2059</v>
      </c>
      <c r="H27" s="341" t="s">
        <v>2060</v>
      </c>
      <c r="I27" s="342"/>
      <c r="J27" s="342"/>
      <c r="K27" s="343"/>
      <c r="M27" s="144" t="s">
        <v>2050</v>
      </c>
      <c r="N27" s="144" t="s">
        <v>2051</v>
      </c>
      <c r="O27" s="144" t="s">
        <v>2015</v>
      </c>
      <c r="P27" s="138" t="s">
        <v>2016</v>
      </c>
      <c r="R27" s="145" t="s">
        <v>61</v>
      </c>
      <c r="S27" s="145" t="s">
        <v>62</v>
      </c>
      <c r="T27" s="145">
        <v>110</v>
      </c>
      <c r="V27" s="8" t="s">
        <v>1846</v>
      </c>
      <c r="W27" s="16">
        <v>410</v>
      </c>
      <c r="X27" s="15" t="str">
        <f t="shared" si="0"/>
        <v>410S002000000</v>
      </c>
      <c r="Y27" s="8" t="s">
        <v>2063</v>
      </c>
    </row>
    <row r="28" spans="1:25">
      <c r="G28" s="138" t="s">
        <v>2064</v>
      </c>
      <c r="H28" s="341" t="s">
        <v>2065</v>
      </c>
      <c r="I28" s="342"/>
      <c r="J28" s="342"/>
      <c r="K28" s="343"/>
      <c r="M28" s="144" t="s">
        <v>2054</v>
      </c>
      <c r="N28" s="144" t="s">
        <v>3173</v>
      </c>
      <c r="O28" s="144" t="s">
        <v>2015</v>
      </c>
      <c r="P28" s="138" t="s">
        <v>2016</v>
      </c>
      <c r="R28" s="146" t="s">
        <v>63</v>
      </c>
      <c r="S28" s="146" t="s">
        <v>64</v>
      </c>
      <c r="T28" s="146">
        <v>110</v>
      </c>
      <c r="V28" s="8" t="s">
        <v>1846</v>
      </c>
      <c r="W28" s="16">
        <v>420</v>
      </c>
      <c r="X28" s="15" t="str">
        <f t="shared" si="0"/>
        <v>420S002000000</v>
      </c>
      <c r="Y28" s="8" t="s">
        <v>2068</v>
      </c>
    </row>
    <row r="29" spans="1:25">
      <c r="G29" s="138" t="s">
        <v>2069</v>
      </c>
      <c r="H29" s="341" t="s">
        <v>2070</v>
      </c>
      <c r="I29" s="342"/>
      <c r="J29" s="342"/>
      <c r="K29" s="343"/>
      <c r="M29" s="144" t="s">
        <v>2058</v>
      </c>
      <c r="N29" s="144" t="s">
        <v>3174</v>
      </c>
      <c r="O29" s="144" t="s">
        <v>2015</v>
      </c>
      <c r="P29" s="138" t="s">
        <v>2016</v>
      </c>
      <c r="R29" s="145" t="s">
        <v>65</v>
      </c>
      <c r="S29" s="145" t="s">
        <v>66</v>
      </c>
      <c r="T29" s="145">
        <v>110</v>
      </c>
      <c r="V29" s="8" t="s">
        <v>1846</v>
      </c>
      <c r="W29" s="16">
        <v>430</v>
      </c>
      <c r="X29" s="15" t="str">
        <f t="shared" si="0"/>
        <v>430S002000000</v>
      </c>
      <c r="Y29" s="8" t="s">
        <v>2072</v>
      </c>
    </row>
    <row r="30" spans="1:25">
      <c r="G30" s="138" t="s">
        <v>2073</v>
      </c>
      <c r="H30" s="341" t="s">
        <v>2074</v>
      </c>
      <c r="I30" s="342"/>
      <c r="J30" s="342"/>
      <c r="K30" s="343"/>
      <c r="M30" s="144" t="s">
        <v>3175</v>
      </c>
      <c r="N30" s="144" t="s">
        <v>3176</v>
      </c>
      <c r="O30" s="144" t="s">
        <v>2015</v>
      </c>
      <c r="P30" s="138" t="s">
        <v>2016</v>
      </c>
      <c r="R30" s="146" t="s">
        <v>67</v>
      </c>
      <c r="S30" s="146" t="s">
        <v>68</v>
      </c>
      <c r="T30" s="146">
        <v>110</v>
      </c>
      <c r="V30" s="8" t="s">
        <v>1846</v>
      </c>
      <c r="W30" s="16">
        <v>440</v>
      </c>
      <c r="X30" s="15" t="str">
        <f t="shared" si="0"/>
        <v>440S002000000</v>
      </c>
      <c r="Y30" s="8" t="s">
        <v>2076</v>
      </c>
    </row>
    <row r="31" spans="1:25">
      <c r="G31" s="138" t="s">
        <v>2077</v>
      </c>
      <c r="H31" s="341" t="s">
        <v>3121</v>
      </c>
      <c r="I31" s="342"/>
      <c r="J31" s="342"/>
      <c r="K31" s="343"/>
      <c r="M31" s="144" t="s">
        <v>2061</v>
      </c>
      <c r="N31" s="144" t="s">
        <v>2062</v>
      </c>
      <c r="O31" s="144" t="s">
        <v>2015</v>
      </c>
      <c r="P31" s="138" t="s">
        <v>2016</v>
      </c>
      <c r="R31" s="145" t="s">
        <v>69</v>
      </c>
      <c r="S31" s="145" t="s">
        <v>70</v>
      </c>
      <c r="T31" s="145">
        <v>110</v>
      </c>
      <c r="V31" s="8" t="s">
        <v>1846</v>
      </c>
      <c r="W31" s="16">
        <v>450</v>
      </c>
      <c r="X31" s="15" t="str">
        <f t="shared" si="0"/>
        <v>450S002000000</v>
      </c>
      <c r="Y31" s="8" t="s">
        <v>2079</v>
      </c>
    </row>
    <row r="32" spans="1:25">
      <c r="G32" s="138" t="s">
        <v>2080</v>
      </c>
      <c r="H32" s="341" t="s">
        <v>2081</v>
      </c>
      <c r="I32" s="342"/>
      <c r="J32" s="342"/>
      <c r="K32" s="343"/>
      <c r="M32" s="143" t="s">
        <v>2066</v>
      </c>
      <c r="N32" s="144" t="s">
        <v>2067</v>
      </c>
      <c r="O32" s="144" t="s">
        <v>2015</v>
      </c>
      <c r="P32" s="138" t="s">
        <v>2016</v>
      </c>
      <c r="R32" s="146" t="s">
        <v>71</v>
      </c>
      <c r="S32" s="146" t="s">
        <v>72</v>
      </c>
      <c r="T32" s="146">
        <v>110</v>
      </c>
      <c r="V32" s="8" t="s">
        <v>1846</v>
      </c>
      <c r="W32" s="16">
        <v>460</v>
      </c>
      <c r="X32" s="15" t="str">
        <f t="shared" si="0"/>
        <v>460S002000000</v>
      </c>
      <c r="Y32" s="8" t="s">
        <v>2086</v>
      </c>
    </row>
    <row r="33" spans="7:25">
      <c r="G33" s="138" t="s">
        <v>2087</v>
      </c>
      <c r="H33" s="341" t="s">
        <v>2088</v>
      </c>
      <c r="I33" s="342"/>
      <c r="J33" s="342"/>
      <c r="K33" s="343"/>
      <c r="M33" s="144" t="s">
        <v>2071</v>
      </c>
      <c r="N33" s="144" t="s">
        <v>3177</v>
      </c>
      <c r="O33" s="144" t="s">
        <v>2015</v>
      </c>
      <c r="P33" s="138" t="s">
        <v>2016</v>
      </c>
      <c r="R33" s="145" t="s">
        <v>73</v>
      </c>
      <c r="S33" s="145" t="s">
        <v>3057</v>
      </c>
      <c r="T33" s="145">
        <v>120</v>
      </c>
      <c r="V33" s="8" t="s">
        <v>1846</v>
      </c>
      <c r="W33" s="16">
        <v>510</v>
      </c>
      <c r="X33" s="15" t="str">
        <f t="shared" si="0"/>
        <v>510S002000000</v>
      </c>
      <c r="Y33" s="8" t="s">
        <v>2091</v>
      </c>
    </row>
    <row r="34" spans="7:25">
      <c r="G34" s="138" t="s">
        <v>2087</v>
      </c>
      <c r="H34" s="341" t="s">
        <v>3122</v>
      </c>
      <c r="I34" s="342"/>
      <c r="J34" s="342"/>
      <c r="K34" s="343"/>
      <c r="M34" s="144" t="s">
        <v>3178</v>
      </c>
      <c r="N34" s="144" t="s">
        <v>3179</v>
      </c>
      <c r="O34" s="144" t="s">
        <v>2015</v>
      </c>
      <c r="P34" s="138" t="s">
        <v>2016</v>
      </c>
      <c r="R34" s="146" t="s">
        <v>75</v>
      </c>
      <c r="S34" s="146" t="s">
        <v>2189</v>
      </c>
      <c r="T34" s="146">
        <v>120</v>
      </c>
      <c r="V34" s="8" t="s">
        <v>1846</v>
      </c>
      <c r="W34" s="16">
        <v>520</v>
      </c>
      <c r="X34" s="15" t="str">
        <f t="shared" si="0"/>
        <v>520S002000000</v>
      </c>
      <c r="Y34" s="8" t="s">
        <v>2093</v>
      </c>
    </row>
    <row r="35" spans="7:25">
      <c r="G35" s="138" t="s">
        <v>2094</v>
      </c>
      <c r="H35" s="341" t="s">
        <v>2095</v>
      </c>
      <c r="I35" s="342"/>
      <c r="J35" s="342"/>
      <c r="K35" s="343"/>
      <c r="M35" s="144" t="s">
        <v>3180</v>
      </c>
      <c r="N35" s="144" t="s">
        <v>3181</v>
      </c>
      <c r="O35" s="144" t="s">
        <v>2015</v>
      </c>
      <c r="P35" s="138" t="s">
        <v>2016</v>
      </c>
      <c r="R35" s="145" t="s">
        <v>77</v>
      </c>
      <c r="S35" s="145" t="s">
        <v>78</v>
      </c>
      <c r="T35" s="145">
        <v>110</v>
      </c>
      <c r="V35" s="8" t="s">
        <v>1846</v>
      </c>
      <c r="W35" s="16">
        <v>530</v>
      </c>
      <c r="X35" s="15" t="str">
        <f t="shared" si="0"/>
        <v>530S002000000</v>
      </c>
      <c r="Y35" s="8" t="s">
        <v>2097</v>
      </c>
    </row>
    <row r="36" spans="7:25">
      <c r="G36" s="138" t="s">
        <v>2094</v>
      </c>
      <c r="H36" s="341" t="s">
        <v>2098</v>
      </c>
      <c r="I36" s="342"/>
      <c r="J36" s="342"/>
      <c r="K36" s="343"/>
      <c r="M36" s="144" t="s">
        <v>2075</v>
      </c>
      <c r="N36" s="144" t="s">
        <v>3172</v>
      </c>
      <c r="O36" s="144" t="s">
        <v>2015</v>
      </c>
      <c r="P36" s="138" t="s">
        <v>2016</v>
      </c>
      <c r="R36" s="146" t="s">
        <v>79</v>
      </c>
      <c r="S36" s="146" t="s">
        <v>80</v>
      </c>
      <c r="T36" s="146">
        <v>110</v>
      </c>
      <c r="V36" s="8" t="s">
        <v>1846</v>
      </c>
      <c r="W36" s="16">
        <v>540</v>
      </c>
      <c r="X36" s="15" t="str">
        <f t="shared" si="0"/>
        <v>540S002000000</v>
      </c>
      <c r="Y36" s="8" t="s">
        <v>2100</v>
      </c>
    </row>
    <row r="37" spans="7:25">
      <c r="G37" s="138" t="s">
        <v>2101</v>
      </c>
      <c r="H37" s="341" t="s">
        <v>2102</v>
      </c>
      <c r="I37" s="342"/>
      <c r="J37" s="342"/>
      <c r="K37" s="343"/>
      <c r="M37" s="144" t="s">
        <v>2078</v>
      </c>
      <c r="N37" s="144" t="s">
        <v>3182</v>
      </c>
      <c r="O37" s="144" t="s">
        <v>2015</v>
      </c>
      <c r="P37" s="138" t="s">
        <v>2016</v>
      </c>
      <c r="R37" s="145" t="s">
        <v>81</v>
      </c>
      <c r="S37" s="145" t="s">
        <v>82</v>
      </c>
      <c r="T37" s="145">
        <v>130</v>
      </c>
      <c r="V37" s="8" t="s">
        <v>1846</v>
      </c>
      <c r="W37" s="16">
        <v>550</v>
      </c>
      <c r="X37" s="15" t="str">
        <f t="shared" si="0"/>
        <v>550S002000000</v>
      </c>
      <c r="Y37" s="8" t="s">
        <v>2105</v>
      </c>
    </row>
    <row r="38" spans="7:25">
      <c r="G38" s="138" t="s">
        <v>2101</v>
      </c>
      <c r="H38" s="341" t="s">
        <v>2102</v>
      </c>
      <c r="I38" s="342"/>
      <c r="J38" s="342"/>
      <c r="K38" s="343"/>
      <c r="M38" s="144" t="s">
        <v>3183</v>
      </c>
      <c r="N38" s="144" t="s">
        <v>3184</v>
      </c>
      <c r="O38" s="144" t="s">
        <v>2015</v>
      </c>
      <c r="P38" s="138" t="s">
        <v>2016</v>
      </c>
      <c r="R38" s="145" t="s">
        <v>83</v>
      </c>
      <c r="S38" s="145" t="s">
        <v>84</v>
      </c>
      <c r="T38" s="145">
        <v>130</v>
      </c>
      <c r="V38" s="8" t="s">
        <v>1846</v>
      </c>
      <c r="W38" s="16">
        <v>560</v>
      </c>
      <c r="X38" s="15" t="str">
        <f t="shared" si="0"/>
        <v>560S002000000</v>
      </c>
      <c r="Y38" s="8" t="s">
        <v>2108</v>
      </c>
    </row>
    <row r="39" spans="7:25">
      <c r="G39" s="138" t="s">
        <v>2109</v>
      </c>
      <c r="H39" s="341" t="s">
        <v>2110</v>
      </c>
      <c r="I39" s="342"/>
      <c r="J39" s="342"/>
      <c r="K39" s="342"/>
      <c r="M39" s="144" t="s">
        <v>2082</v>
      </c>
      <c r="N39" s="144" t="s">
        <v>2083</v>
      </c>
      <c r="O39" s="144" t="s">
        <v>2084</v>
      </c>
      <c r="P39" s="138" t="s">
        <v>2085</v>
      </c>
      <c r="R39" s="146" t="s">
        <v>85</v>
      </c>
      <c r="S39" s="146" t="s">
        <v>86</v>
      </c>
      <c r="T39" s="146">
        <v>130</v>
      </c>
      <c r="V39" s="8" t="s">
        <v>1846</v>
      </c>
      <c r="W39" s="16">
        <v>570</v>
      </c>
      <c r="X39" s="15" t="str">
        <f t="shared" si="0"/>
        <v>570S002000000</v>
      </c>
      <c r="Y39" s="8" t="s">
        <v>2112</v>
      </c>
    </row>
    <row r="40" spans="7:25">
      <c r="G40" s="138" t="s">
        <v>2109</v>
      </c>
      <c r="H40" s="341" t="s">
        <v>2110</v>
      </c>
      <c r="I40" s="342"/>
      <c r="J40" s="342"/>
      <c r="K40" s="343"/>
      <c r="M40" s="144" t="s">
        <v>2089</v>
      </c>
      <c r="N40" s="144" t="s">
        <v>2090</v>
      </c>
      <c r="O40" s="144" t="s">
        <v>2084</v>
      </c>
      <c r="P40" s="138" t="s">
        <v>2085</v>
      </c>
      <c r="R40" s="145" t="s">
        <v>87</v>
      </c>
      <c r="S40" s="145" t="s">
        <v>88</v>
      </c>
      <c r="T40" s="145">
        <v>130</v>
      </c>
      <c r="V40" s="8" t="s">
        <v>1846</v>
      </c>
      <c r="W40" s="16">
        <v>580</v>
      </c>
      <c r="X40" s="15" t="str">
        <f t="shared" si="0"/>
        <v>580S002000000</v>
      </c>
      <c r="Y40" s="8" t="s">
        <v>2114</v>
      </c>
    </row>
    <row r="41" spans="7:25">
      <c r="G41" s="138" t="s">
        <v>2115</v>
      </c>
      <c r="H41" s="341" t="s">
        <v>2116</v>
      </c>
      <c r="I41" s="342"/>
      <c r="J41" s="342"/>
      <c r="K41" s="343"/>
      <c r="M41" s="144" t="s">
        <v>2092</v>
      </c>
      <c r="N41" s="144" t="s">
        <v>3185</v>
      </c>
      <c r="O41" s="144" t="s">
        <v>2084</v>
      </c>
      <c r="P41" s="138" t="s">
        <v>2085</v>
      </c>
      <c r="R41" s="146" t="s">
        <v>89</v>
      </c>
      <c r="S41" s="146" t="s">
        <v>90</v>
      </c>
      <c r="T41" s="146">
        <v>130</v>
      </c>
      <c r="V41" s="8" t="s">
        <v>1846</v>
      </c>
      <c r="W41" s="16">
        <v>610</v>
      </c>
      <c r="X41" s="15" t="str">
        <f t="shared" si="0"/>
        <v>610S002000000</v>
      </c>
      <c r="Y41" s="8" t="s">
        <v>2121</v>
      </c>
    </row>
    <row r="42" spans="7:25">
      <c r="G42" s="138" t="s">
        <v>2122</v>
      </c>
      <c r="H42" s="341" t="s">
        <v>2123</v>
      </c>
      <c r="I42" s="342"/>
      <c r="J42" s="342"/>
      <c r="K42" s="343"/>
      <c r="M42" s="144" t="s">
        <v>2096</v>
      </c>
      <c r="N42" s="144" t="s">
        <v>3186</v>
      </c>
      <c r="O42" s="144" t="s">
        <v>2084</v>
      </c>
      <c r="P42" s="138" t="s">
        <v>2085</v>
      </c>
      <c r="R42" s="145" t="s">
        <v>91</v>
      </c>
      <c r="S42" s="145" t="s">
        <v>92</v>
      </c>
      <c r="T42" s="145">
        <v>130</v>
      </c>
      <c r="V42" s="8" t="s">
        <v>1846</v>
      </c>
      <c r="W42" s="16">
        <v>620</v>
      </c>
      <c r="X42" s="15" t="str">
        <f t="shared" si="0"/>
        <v>620S002000000</v>
      </c>
      <c r="Y42" s="8" t="s">
        <v>2126</v>
      </c>
    </row>
    <row r="43" spans="7:25">
      <c r="G43" s="138" t="s">
        <v>2127</v>
      </c>
      <c r="H43" s="341" t="s">
        <v>2128</v>
      </c>
      <c r="I43" s="342"/>
      <c r="J43" s="342"/>
      <c r="K43" s="343"/>
      <c r="M43" s="144" t="s">
        <v>3187</v>
      </c>
      <c r="N43" s="144" t="s">
        <v>3188</v>
      </c>
      <c r="O43" s="144" t="s">
        <v>2084</v>
      </c>
      <c r="P43" s="138" t="s">
        <v>2085</v>
      </c>
      <c r="R43" s="146" t="s">
        <v>93</v>
      </c>
      <c r="S43" s="146" t="s">
        <v>94</v>
      </c>
      <c r="T43" s="146">
        <v>130</v>
      </c>
      <c r="V43" s="8" t="s">
        <v>1846</v>
      </c>
      <c r="W43" s="16">
        <v>710</v>
      </c>
      <c r="X43" s="15" t="str">
        <f t="shared" si="0"/>
        <v>710S002000000</v>
      </c>
      <c r="Y43" s="8" t="s">
        <v>2130</v>
      </c>
    </row>
    <row r="44" spans="7:25">
      <c r="G44" s="138" t="s">
        <v>2131</v>
      </c>
      <c r="H44" s="341" t="s">
        <v>2132</v>
      </c>
      <c r="I44" s="342"/>
      <c r="J44" s="342"/>
      <c r="K44" s="343"/>
      <c r="M44" s="144" t="s">
        <v>2099</v>
      </c>
      <c r="N44" s="144" t="s">
        <v>3189</v>
      </c>
      <c r="O44" s="144" t="s">
        <v>2084</v>
      </c>
      <c r="P44" s="138" t="s">
        <v>2085</v>
      </c>
      <c r="R44" s="145" t="s">
        <v>95</v>
      </c>
      <c r="S44" s="145" t="s">
        <v>96</v>
      </c>
      <c r="T44" s="145">
        <v>130</v>
      </c>
      <c r="V44" s="8" t="s">
        <v>1846</v>
      </c>
      <c r="W44" s="16">
        <v>720</v>
      </c>
      <c r="X44" s="15" t="str">
        <f t="shared" si="0"/>
        <v>720S002000000</v>
      </c>
      <c r="Y44" s="8" t="s">
        <v>2134</v>
      </c>
    </row>
    <row r="45" spans="7:25">
      <c r="G45" s="138" t="s">
        <v>2135</v>
      </c>
      <c r="H45" s="341" t="s">
        <v>2136</v>
      </c>
      <c r="I45" s="342"/>
      <c r="J45" s="342"/>
      <c r="K45" s="343"/>
      <c r="M45" s="144" t="s">
        <v>2103</v>
      </c>
      <c r="N45" s="144" t="s">
        <v>2104</v>
      </c>
      <c r="O45" s="144" t="s">
        <v>2084</v>
      </c>
      <c r="P45" s="138" t="s">
        <v>2085</v>
      </c>
      <c r="R45" s="145" t="s">
        <v>97</v>
      </c>
      <c r="S45" s="145" t="s">
        <v>98</v>
      </c>
      <c r="T45" s="145">
        <v>110</v>
      </c>
      <c r="V45" s="8" t="s">
        <v>1846</v>
      </c>
      <c r="W45" s="16">
        <v>730</v>
      </c>
      <c r="X45" s="15" t="str">
        <f t="shared" si="0"/>
        <v>730S002000000</v>
      </c>
      <c r="Y45" s="8" t="s">
        <v>2139</v>
      </c>
    </row>
    <row r="46" spans="7:25">
      <c r="G46" s="138" t="s">
        <v>2140</v>
      </c>
      <c r="H46" s="341" t="s">
        <v>2141</v>
      </c>
      <c r="I46" s="342"/>
      <c r="J46" s="342"/>
      <c r="K46" s="343"/>
      <c r="M46" s="144" t="s">
        <v>2106</v>
      </c>
      <c r="N46" s="144" t="s">
        <v>2107</v>
      </c>
      <c r="O46" s="144" t="s">
        <v>2084</v>
      </c>
      <c r="P46" s="138" t="s">
        <v>2085</v>
      </c>
      <c r="R46" s="146" t="s">
        <v>99</v>
      </c>
      <c r="S46" s="146" t="s">
        <v>100</v>
      </c>
      <c r="T46" s="146">
        <v>110</v>
      </c>
      <c r="V46" s="8" t="s">
        <v>1846</v>
      </c>
      <c r="W46" s="16">
        <v>740</v>
      </c>
      <c r="X46" s="15" t="str">
        <f t="shared" si="0"/>
        <v>740S002000000</v>
      </c>
      <c r="Y46" s="8" t="s">
        <v>1234</v>
      </c>
    </row>
    <row r="47" spans="7:25">
      <c r="G47" s="138" t="s">
        <v>2146</v>
      </c>
      <c r="H47" s="341" t="s">
        <v>2147</v>
      </c>
      <c r="I47" s="342"/>
      <c r="J47" s="342"/>
      <c r="K47" s="343"/>
      <c r="M47" s="144" t="s">
        <v>2111</v>
      </c>
      <c r="N47" s="144" t="s">
        <v>3190</v>
      </c>
      <c r="O47" s="144" t="s">
        <v>2084</v>
      </c>
      <c r="P47" s="138" t="s">
        <v>2085</v>
      </c>
      <c r="R47" s="145" t="s">
        <v>101</v>
      </c>
      <c r="S47" s="145" t="s">
        <v>102</v>
      </c>
      <c r="T47" s="145">
        <v>130</v>
      </c>
      <c r="V47" s="8" t="s">
        <v>1846</v>
      </c>
      <c r="W47" s="16">
        <v>750</v>
      </c>
      <c r="X47" s="15" t="str">
        <f t="shared" si="0"/>
        <v>750S002000000</v>
      </c>
      <c r="Y47" s="8" t="s">
        <v>1238</v>
      </c>
    </row>
    <row r="48" spans="7:25">
      <c r="G48" s="138" t="s">
        <v>2150</v>
      </c>
      <c r="H48" s="341" t="s">
        <v>2151</v>
      </c>
      <c r="I48" s="342"/>
      <c r="J48" s="342"/>
      <c r="K48" s="343"/>
      <c r="M48" s="144" t="s">
        <v>2113</v>
      </c>
      <c r="N48" s="144" t="s">
        <v>3191</v>
      </c>
      <c r="O48" s="144" t="s">
        <v>2084</v>
      </c>
      <c r="P48" s="138" t="s">
        <v>2085</v>
      </c>
      <c r="R48" s="146" t="s">
        <v>103</v>
      </c>
      <c r="S48" s="146" t="s">
        <v>104</v>
      </c>
      <c r="T48" s="146">
        <v>130</v>
      </c>
      <c r="V48" s="8" t="s">
        <v>1846</v>
      </c>
      <c r="W48" s="16">
        <v>785</v>
      </c>
      <c r="X48" s="15" t="str">
        <f t="shared" si="0"/>
        <v>785S002000000</v>
      </c>
      <c r="Y48" s="8" t="s">
        <v>2153</v>
      </c>
    </row>
    <row r="49" spans="7:25">
      <c r="G49" s="138" t="s">
        <v>2154</v>
      </c>
      <c r="H49" s="341" t="s">
        <v>2155</v>
      </c>
      <c r="I49" s="342"/>
      <c r="J49" s="342"/>
      <c r="K49" s="343"/>
      <c r="M49" s="144" t="s">
        <v>2117</v>
      </c>
      <c r="N49" s="144" t="s">
        <v>2118</v>
      </c>
      <c r="O49" s="144" t="s">
        <v>2119</v>
      </c>
      <c r="P49" s="138" t="s">
        <v>2120</v>
      </c>
      <c r="R49" s="145" t="s">
        <v>105</v>
      </c>
      <c r="S49" s="145" t="s">
        <v>106</v>
      </c>
      <c r="T49" s="145">
        <v>120</v>
      </c>
      <c r="V49" s="8" t="s">
        <v>1846</v>
      </c>
      <c r="W49" s="16">
        <v>790</v>
      </c>
      <c r="X49" s="15" t="str">
        <f t="shared" si="0"/>
        <v>790S002000000</v>
      </c>
      <c r="Y49" s="8" t="s">
        <v>2157</v>
      </c>
    </row>
    <row r="50" spans="7:25">
      <c r="G50" s="138" t="s">
        <v>2158</v>
      </c>
      <c r="H50" s="341" t="s">
        <v>2159</v>
      </c>
      <c r="I50" s="342"/>
      <c r="J50" s="342"/>
      <c r="K50" s="343"/>
      <c r="M50" s="144" t="s">
        <v>2124</v>
      </c>
      <c r="N50" s="144" t="s">
        <v>2125</v>
      </c>
      <c r="O50" s="144" t="s">
        <v>2119</v>
      </c>
      <c r="P50" s="138" t="s">
        <v>2120</v>
      </c>
      <c r="R50" s="146" t="s">
        <v>107</v>
      </c>
      <c r="S50" s="146" t="s">
        <v>108</v>
      </c>
      <c r="T50" s="146">
        <v>120</v>
      </c>
      <c r="V50" s="8" t="s">
        <v>1846</v>
      </c>
      <c r="W50" s="16">
        <v>795</v>
      </c>
      <c r="X50" s="15" t="str">
        <f t="shared" si="0"/>
        <v>795S002000000</v>
      </c>
      <c r="Y50" s="8" t="s">
        <v>1244</v>
      </c>
    </row>
    <row r="51" spans="7:25">
      <c r="G51" s="138" t="s">
        <v>2162</v>
      </c>
      <c r="H51" s="341" t="s">
        <v>2163</v>
      </c>
      <c r="I51" s="342"/>
      <c r="J51" s="342"/>
      <c r="K51" s="343"/>
      <c r="M51" s="144" t="s">
        <v>2129</v>
      </c>
      <c r="N51" s="144" t="s">
        <v>3192</v>
      </c>
      <c r="O51" s="144" t="s">
        <v>2119</v>
      </c>
      <c r="P51" s="138" t="s">
        <v>2120</v>
      </c>
      <c r="R51" s="145" t="s">
        <v>109</v>
      </c>
      <c r="S51" s="145" t="s">
        <v>110</v>
      </c>
      <c r="T51" s="145">
        <v>130</v>
      </c>
      <c r="V51" s="8" t="s">
        <v>1846</v>
      </c>
      <c r="W51" s="16">
        <v>800</v>
      </c>
      <c r="X51" s="15" t="str">
        <f t="shared" si="0"/>
        <v>800S002000000</v>
      </c>
      <c r="Y51" s="8" t="s">
        <v>1310</v>
      </c>
    </row>
    <row r="52" spans="7:25">
      <c r="G52" s="138" t="s">
        <v>3123</v>
      </c>
      <c r="H52" s="341" t="s">
        <v>3124</v>
      </c>
      <c r="I52" s="342"/>
      <c r="J52" s="342"/>
      <c r="K52" s="343"/>
      <c r="M52" s="144" t="s">
        <v>2133</v>
      </c>
      <c r="N52" s="144" t="s">
        <v>3193</v>
      </c>
      <c r="O52" s="144" t="s">
        <v>2119</v>
      </c>
      <c r="P52" s="138" t="s">
        <v>2120</v>
      </c>
      <c r="R52" s="146" t="s">
        <v>111</v>
      </c>
      <c r="S52" s="146" t="s">
        <v>112</v>
      </c>
      <c r="T52" s="146">
        <v>130</v>
      </c>
      <c r="V52" s="8" t="s">
        <v>1846</v>
      </c>
      <c r="W52" s="16">
        <v>810</v>
      </c>
      <c r="X52" s="15" t="str">
        <f t="shared" si="0"/>
        <v>810S002000000</v>
      </c>
      <c r="Y52" s="8" t="s">
        <v>2168</v>
      </c>
    </row>
    <row r="53" spans="7:25">
      <c r="G53" s="138" t="s">
        <v>2169</v>
      </c>
      <c r="H53" s="341" t="s">
        <v>2170</v>
      </c>
      <c r="I53" s="342"/>
      <c r="J53" s="342"/>
      <c r="K53" s="343"/>
      <c r="M53" s="144" t="s">
        <v>2137</v>
      </c>
      <c r="N53" s="144" t="s">
        <v>2138</v>
      </c>
      <c r="O53" s="144" t="s">
        <v>2119</v>
      </c>
      <c r="P53" s="138" t="s">
        <v>2120</v>
      </c>
      <c r="R53" s="145" t="s">
        <v>113</v>
      </c>
      <c r="S53" s="145" t="s">
        <v>114</v>
      </c>
      <c r="T53" s="145">
        <v>130</v>
      </c>
      <c r="V53" s="8" t="s">
        <v>1846</v>
      </c>
      <c r="W53" s="16">
        <v>820</v>
      </c>
      <c r="X53" s="15" t="str">
        <f t="shared" si="0"/>
        <v>820S002000000</v>
      </c>
      <c r="Y53" s="8" t="s">
        <v>2173</v>
      </c>
    </row>
    <row r="54" spans="7:25">
      <c r="G54" s="138" t="s">
        <v>2174</v>
      </c>
      <c r="H54" s="341" t="s">
        <v>2175</v>
      </c>
      <c r="I54" s="342"/>
      <c r="J54" s="342"/>
      <c r="K54" s="343"/>
      <c r="M54" s="144" t="s">
        <v>2142</v>
      </c>
      <c r="N54" s="144" t="s">
        <v>2143</v>
      </c>
      <c r="O54" s="144" t="s">
        <v>2144</v>
      </c>
      <c r="P54" s="138" t="s">
        <v>2145</v>
      </c>
      <c r="R54" s="146" t="s">
        <v>115</v>
      </c>
      <c r="S54" s="146" t="s">
        <v>116</v>
      </c>
      <c r="T54" s="146">
        <v>130</v>
      </c>
      <c r="V54" s="8" t="s">
        <v>1846</v>
      </c>
      <c r="W54" s="16">
        <v>830</v>
      </c>
      <c r="X54" s="15" t="str">
        <f t="shared" si="0"/>
        <v>830S002000000</v>
      </c>
      <c r="Y54" s="8" t="s">
        <v>1264</v>
      </c>
    </row>
    <row r="55" spans="7:25">
      <c r="G55" s="138" t="s">
        <v>3125</v>
      </c>
      <c r="H55" s="341" t="s">
        <v>3126</v>
      </c>
      <c r="I55" s="342"/>
      <c r="J55" s="342"/>
      <c r="K55" s="343"/>
      <c r="M55" s="138" t="s">
        <v>2148</v>
      </c>
      <c r="N55" s="138" t="s">
        <v>2149</v>
      </c>
      <c r="O55" s="138" t="s">
        <v>2144</v>
      </c>
      <c r="P55" s="138" t="s">
        <v>2145</v>
      </c>
      <c r="R55" s="145" t="s">
        <v>117</v>
      </c>
      <c r="S55" s="145" t="s">
        <v>118</v>
      </c>
      <c r="T55" s="145">
        <v>130</v>
      </c>
      <c r="V55" s="8" t="s">
        <v>1846</v>
      </c>
      <c r="W55" s="16">
        <v>840</v>
      </c>
      <c r="X55" s="15" t="str">
        <f t="shared" si="0"/>
        <v>840S002000000</v>
      </c>
      <c r="Y55" s="8" t="s">
        <v>1267</v>
      </c>
    </row>
    <row r="56" spans="7:25">
      <c r="G56" s="138" t="s">
        <v>3125</v>
      </c>
      <c r="H56" s="341" t="s">
        <v>3127</v>
      </c>
      <c r="I56" s="342"/>
      <c r="J56" s="342"/>
      <c r="K56" s="343"/>
      <c r="M56" s="138" t="s">
        <v>2152</v>
      </c>
      <c r="N56" s="138" t="s">
        <v>3194</v>
      </c>
      <c r="O56" s="138" t="s">
        <v>2144</v>
      </c>
      <c r="P56" s="138" t="s">
        <v>2145</v>
      </c>
      <c r="R56" s="146" t="s">
        <v>119</v>
      </c>
      <c r="S56" s="146" t="s">
        <v>120</v>
      </c>
      <c r="T56" s="146">
        <v>130</v>
      </c>
      <c r="V56" s="8" t="s">
        <v>1846</v>
      </c>
      <c r="W56" s="16">
        <v>880</v>
      </c>
      <c r="X56" s="15" t="str">
        <f t="shared" si="0"/>
        <v>880S002000000</v>
      </c>
      <c r="Y56" s="8" t="s">
        <v>1247</v>
      </c>
    </row>
    <row r="57" spans="7:25">
      <c r="G57" s="138" t="s">
        <v>3128</v>
      </c>
      <c r="H57" s="341" t="s">
        <v>3129</v>
      </c>
      <c r="I57" s="342"/>
      <c r="J57" s="342"/>
      <c r="K57" s="343"/>
      <c r="M57" s="138" t="s">
        <v>2156</v>
      </c>
      <c r="N57" s="138" t="s">
        <v>3195</v>
      </c>
      <c r="O57" s="138" t="s">
        <v>2144</v>
      </c>
      <c r="P57" s="138" t="s">
        <v>2145</v>
      </c>
      <c r="R57" s="145" t="s">
        <v>121</v>
      </c>
      <c r="S57" s="145" t="s">
        <v>122</v>
      </c>
      <c r="T57" s="145">
        <v>130</v>
      </c>
      <c r="V57" s="8" t="s">
        <v>1846</v>
      </c>
      <c r="W57" s="16">
        <v>890</v>
      </c>
      <c r="X57" s="15" t="str">
        <f t="shared" si="0"/>
        <v>890S002000000</v>
      </c>
      <c r="Y57" s="8" t="s">
        <v>2184</v>
      </c>
    </row>
    <row r="58" spans="7:25">
      <c r="G58" s="138" t="s">
        <v>3128</v>
      </c>
      <c r="H58" s="341" t="s">
        <v>3130</v>
      </c>
      <c r="I58" s="342"/>
      <c r="J58" s="342"/>
      <c r="K58" s="343"/>
      <c r="M58" s="138" t="s">
        <v>2160</v>
      </c>
      <c r="N58" s="138" t="s">
        <v>2161</v>
      </c>
      <c r="O58" s="138" t="s">
        <v>2144</v>
      </c>
      <c r="P58" s="138" t="s">
        <v>2145</v>
      </c>
      <c r="R58" s="145" t="s">
        <v>123</v>
      </c>
      <c r="S58" s="145" t="s">
        <v>124</v>
      </c>
      <c r="T58" s="145">
        <v>130</v>
      </c>
    </row>
    <row r="59" spans="7:25">
      <c r="G59" s="138" t="s">
        <v>3131</v>
      </c>
      <c r="H59" s="341" t="s">
        <v>3132</v>
      </c>
      <c r="I59" s="342"/>
      <c r="J59" s="342"/>
      <c r="K59" s="343"/>
      <c r="M59" s="138" t="s">
        <v>2164</v>
      </c>
      <c r="N59" s="138" t="s">
        <v>2165</v>
      </c>
      <c r="O59" s="138" t="s">
        <v>2144</v>
      </c>
      <c r="P59" s="138" t="s">
        <v>2145</v>
      </c>
      <c r="R59" s="146" t="s">
        <v>125</v>
      </c>
      <c r="S59" s="146" t="s">
        <v>126</v>
      </c>
      <c r="T59" s="146">
        <v>130</v>
      </c>
    </row>
    <row r="60" spans="7:25" ht="14.25" customHeight="1">
      <c r="G60" s="138" t="s">
        <v>3133</v>
      </c>
      <c r="H60" s="341" t="s">
        <v>3134</v>
      </c>
      <c r="I60" s="342"/>
      <c r="J60" s="342"/>
      <c r="K60" s="343"/>
      <c r="M60" s="138" t="s">
        <v>2166</v>
      </c>
      <c r="N60" s="138" t="s">
        <v>2167</v>
      </c>
      <c r="O60" s="138" t="s">
        <v>2144</v>
      </c>
      <c r="P60" s="138" t="s">
        <v>2145</v>
      </c>
      <c r="R60" s="145" t="s">
        <v>127</v>
      </c>
      <c r="S60" s="145" t="s">
        <v>128</v>
      </c>
      <c r="T60" s="145">
        <v>130</v>
      </c>
    </row>
    <row r="61" spans="7:25">
      <c r="G61" s="138" t="s">
        <v>3135</v>
      </c>
      <c r="H61" s="341" t="s">
        <v>3136</v>
      </c>
      <c r="I61" s="342"/>
      <c r="J61" s="342"/>
      <c r="K61" s="343"/>
      <c r="M61" s="138" t="s">
        <v>2171</v>
      </c>
      <c r="N61" s="138" t="s">
        <v>2172</v>
      </c>
      <c r="O61" s="138" t="s">
        <v>2144</v>
      </c>
      <c r="P61" s="138" t="s">
        <v>2145</v>
      </c>
      <c r="R61" s="146" t="s">
        <v>129</v>
      </c>
      <c r="S61" s="146" t="s">
        <v>130</v>
      </c>
      <c r="T61" s="146">
        <v>130</v>
      </c>
    </row>
    <row r="62" spans="7:25">
      <c r="G62" s="138" t="s">
        <v>3135</v>
      </c>
      <c r="H62" s="341" t="s">
        <v>3137</v>
      </c>
      <c r="I62" s="342"/>
      <c r="J62" s="342"/>
      <c r="K62" s="343"/>
      <c r="M62" s="138" t="s">
        <v>2176</v>
      </c>
      <c r="N62" s="138" t="s">
        <v>2177</v>
      </c>
      <c r="O62" s="138" t="s">
        <v>2144</v>
      </c>
      <c r="P62" s="138" t="s">
        <v>2145</v>
      </c>
      <c r="R62" s="145" t="s">
        <v>131</v>
      </c>
      <c r="S62" s="145" t="s">
        <v>132</v>
      </c>
      <c r="T62" s="145">
        <v>130</v>
      </c>
    </row>
    <row r="63" spans="7:25">
      <c r="G63" s="138" t="s">
        <v>3138</v>
      </c>
      <c r="H63" s="341" t="s">
        <v>3139</v>
      </c>
      <c r="I63" s="342"/>
      <c r="J63" s="342"/>
      <c r="K63" s="343"/>
      <c r="M63" s="138" t="s">
        <v>2178</v>
      </c>
      <c r="N63" s="138" t="s">
        <v>2179</v>
      </c>
      <c r="O63" s="138" t="s">
        <v>2144</v>
      </c>
      <c r="P63" s="138" t="s">
        <v>2145</v>
      </c>
      <c r="R63" s="146" t="s">
        <v>133</v>
      </c>
      <c r="S63" s="146" t="s">
        <v>134</v>
      </c>
      <c r="T63" s="146">
        <v>130</v>
      </c>
    </row>
    <row r="64" spans="7:25">
      <c r="G64" s="138" t="s">
        <v>3138</v>
      </c>
      <c r="H64" s="341" t="s">
        <v>3140</v>
      </c>
      <c r="I64" s="342"/>
      <c r="J64" s="342"/>
      <c r="K64" s="343"/>
      <c r="M64" s="138" t="s">
        <v>2180</v>
      </c>
      <c r="N64" s="138" t="s">
        <v>2181</v>
      </c>
      <c r="O64" s="138" t="s">
        <v>2144</v>
      </c>
      <c r="P64" s="138" t="s">
        <v>2145</v>
      </c>
      <c r="R64" s="145" t="s">
        <v>135</v>
      </c>
      <c r="S64" s="145" t="s">
        <v>136</v>
      </c>
      <c r="T64" s="145">
        <v>130</v>
      </c>
    </row>
    <row r="65" spans="7:20">
      <c r="G65" s="138" t="s">
        <v>3141</v>
      </c>
      <c r="H65" s="341" t="s">
        <v>3142</v>
      </c>
      <c r="I65" s="342"/>
      <c r="J65" s="342"/>
      <c r="K65" s="343"/>
      <c r="M65" s="138" t="s">
        <v>2182</v>
      </c>
      <c r="N65" s="138" t="s">
        <v>2183</v>
      </c>
      <c r="O65" s="138" t="s">
        <v>2144</v>
      </c>
      <c r="P65" s="138" t="s">
        <v>2145</v>
      </c>
      <c r="R65" s="146" t="s">
        <v>137</v>
      </c>
      <c r="S65" s="146" t="s">
        <v>138</v>
      </c>
      <c r="T65" s="146">
        <v>130</v>
      </c>
    </row>
    <row r="66" spans="7:20">
      <c r="G66" s="138" t="s">
        <v>3141</v>
      </c>
      <c r="H66" s="341" t="s">
        <v>3143</v>
      </c>
      <c r="I66" s="342"/>
      <c r="J66" s="342"/>
      <c r="K66" s="343"/>
      <c r="M66" s="138" t="s">
        <v>3196</v>
      </c>
      <c r="N66" s="138" t="s">
        <v>3197</v>
      </c>
      <c r="O66" s="138"/>
      <c r="P66" s="138"/>
      <c r="R66" s="145" t="s">
        <v>139</v>
      </c>
      <c r="S66" s="145" t="s">
        <v>140</v>
      </c>
      <c r="T66" s="145">
        <v>130</v>
      </c>
    </row>
    <row r="67" spans="7:20">
      <c r="G67" s="138" t="s">
        <v>3144</v>
      </c>
      <c r="H67" s="341" t="s">
        <v>3145</v>
      </c>
      <c r="I67" s="342"/>
      <c r="J67" s="342"/>
      <c r="K67" s="343"/>
      <c r="M67" s="138" t="s">
        <v>3198</v>
      </c>
      <c r="N67" s="138" t="s">
        <v>3199</v>
      </c>
      <c r="O67" s="138"/>
      <c r="P67" s="138"/>
      <c r="R67" s="146" t="s">
        <v>141</v>
      </c>
      <c r="S67" s="146" t="s">
        <v>142</v>
      </c>
      <c r="T67" s="146">
        <v>130</v>
      </c>
    </row>
    <row r="68" spans="7:20">
      <c r="G68" s="138" t="s">
        <v>3144</v>
      </c>
      <c r="H68" s="341" t="s">
        <v>3146</v>
      </c>
      <c r="I68" s="342"/>
      <c r="J68" s="342"/>
      <c r="K68" s="343"/>
      <c r="R68" s="145" t="s">
        <v>143</v>
      </c>
      <c r="S68" s="145" t="s">
        <v>144</v>
      </c>
      <c r="T68" s="145">
        <v>130</v>
      </c>
    </row>
    <row r="69" spans="7:20">
      <c r="G69" s="138" t="s">
        <v>3147</v>
      </c>
      <c r="H69" s="341" t="s">
        <v>3148</v>
      </c>
      <c r="I69" s="342"/>
      <c r="J69" s="342"/>
      <c r="K69" s="343"/>
      <c r="R69" s="146" t="s">
        <v>145</v>
      </c>
      <c r="S69" s="146" t="s">
        <v>146</v>
      </c>
      <c r="T69" s="146">
        <v>130</v>
      </c>
    </row>
    <row r="70" spans="7:20">
      <c r="G70" s="138" t="s">
        <v>3147</v>
      </c>
      <c r="H70" s="341" t="s">
        <v>3149</v>
      </c>
      <c r="I70" s="342"/>
      <c r="J70" s="342"/>
      <c r="K70" s="343"/>
      <c r="R70" s="145" t="s">
        <v>147</v>
      </c>
      <c r="S70" s="145" t="s">
        <v>148</v>
      </c>
      <c r="T70" s="145">
        <v>130</v>
      </c>
    </row>
    <row r="71" spans="7:20">
      <c r="G71" s="138" t="s">
        <v>3150</v>
      </c>
      <c r="H71" s="341" t="s">
        <v>3151</v>
      </c>
      <c r="I71" s="342"/>
      <c r="J71" s="342"/>
      <c r="K71" s="343"/>
      <c r="R71" s="146" t="s">
        <v>149</v>
      </c>
      <c r="S71" s="146" t="s">
        <v>150</v>
      </c>
      <c r="T71" s="146">
        <v>130</v>
      </c>
    </row>
    <row r="72" spans="7:20">
      <c r="G72" s="138" t="s">
        <v>3150</v>
      </c>
      <c r="H72" s="341" t="s">
        <v>3152</v>
      </c>
      <c r="I72" s="342"/>
      <c r="J72" s="342"/>
      <c r="K72" s="343"/>
      <c r="R72" s="145" t="s">
        <v>151</v>
      </c>
      <c r="S72" s="145" t="s">
        <v>152</v>
      </c>
      <c r="T72" s="145">
        <v>130</v>
      </c>
    </row>
    <row r="73" spans="7:20">
      <c r="G73" s="138" t="s">
        <v>3153</v>
      </c>
      <c r="H73" s="341" t="s">
        <v>3154</v>
      </c>
      <c r="I73" s="342"/>
      <c r="J73" s="342"/>
      <c r="K73" s="343"/>
      <c r="R73" s="146" t="s">
        <v>153</v>
      </c>
      <c r="S73" s="146" t="s">
        <v>154</v>
      </c>
      <c r="T73" s="146">
        <v>130</v>
      </c>
    </row>
    <row r="74" spans="7:20">
      <c r="G74" s="138" t="s">
        <v>3153</v>
      </c>
      <c r="H74" s="341" t="s">
        <v>3155</v>
      </c>
      <c r="I74" s="342"/>
      <c r="J74" s="342"/>
      <c r="K74" s="343"/>
      <c r="R74" s="145" t="s">
        <v>155</v>
      </c>
      <c r="S74" s="145" t="s">
        <v>156</v>
      </c>
      <c r="T74" s="145">
        <v>130</v>
      </c>
    </row>
    <row r="75" spans="7:20">
      <c r="R75" s="146" t="s">
        <v>157</v>
      </c>
      <c r="S75" s="146" t="s">
        <v>158</v>
      </c>
      <c r="T75" s="146">
        <v>130</v>
      </c>
    </row>
    <row r="76" spans="7:20">
      <c r="R76" s="145" t="s">
        <v>159</v>
      </c>
      <c r="S76" s="145" t="s">
        <v>160</v>
      </c>
      <c r="T76" s="145">
        <v>130</v>
      </c>
    </row>
    <row r="77" spans="7:20">
      <c r="R77" s="146" t="s">
        <v>161</v>
      </c>
      <c r="S77" s="146" t="s">
        <v>162</v>
      </c>
      <c r="T77" s="146">
        <v>130</v>
      </c>
    </row>
    <row r="78" spans="7:20">
      <c r="R78" s="145" t="s">
        <v>163</v>
      </c>
      <c r="S78" s="145" t="s">
        <v>164</v>
      </c>
      <c r="T78" s="145">
        <v>130</v>
      </c>
    </row>
    <row r="79" spans="7:20">
      <c r="R79" s="146" t="s">
        <v>165</v>
      </c>
      <c r="S79" s="146" t="s">
        <v>166</v>
      </c>
      <c r="T79" s="146">
        <v>130</v>
      </c>
    </row>
    <row r="80" spans="7:20">
      <c r="R80" s="145" t="s">
        <v>167</v>
      </c>
      <c r="S80" s="145" t="s">
        <v>168</v>
      </c>
      <c r="T80" s="145">
        <v>130</v>
      </c>
    </row>
    <row r="81" spans="18:20">
      <c r="R81" s="146" t="s">
        <v>169</v>
      </c>
      <c r="S81" s="146" t="s">
        <v>170</v>
      </c>
      <c r="T81" s="146">
        <v>130</v>
      </c>
    </row>
    <row r="82" spans="18:20">
      <c r="R82" s="145" t="s">
        <v>171</v>
      </c>
      <c r="S82" s="145" t="s">
        <v>172</v>
      </c>
      <c r="T82" s="145">
        <v>130</v>
      </c>
    </row>
    <row r="83" spans="18:20">
      <c r="R83" s="146" t="s">
        <v>173</v>
      </c>
      <c r="S83" s="146" t="s">
        <v>174</v>
      </c>
      <c r="T83" s="146">
        <v>130</v>
      </c>
    </row>
    <row r="84" spans="18:20">
      <c r="R84" s="145" t="s">
        <v>175</v>
      </c>
      <c r="S84" s="145" t="s">
        <v>176</v>
      </c>
      <c r="T84" s="145">
        <v>130</v>
      </c>
    </row>
    <row r="85" spans="18:20">
      <c r="R85" s="146" t="s">
        <v>177</v>
      </c>
      <c r="S85" s="146" t="s">
        <v>178</v>
      </c>
      <c r="T85" s="146">
        <v>130</v>
      </c>
    </row>
    <row r="86" spans="18:20">
      <c r="R86" s="145" t="s">
        <v>179</v>
      </c>
      <c r="S86" s="145" t="s">
        <v>180</v>
      </c>
      <c r="T86" s="145">
        <v>130</v>
      </c>
    </row>
    <row r="87" spans="18:20">
      <c r="R87" s="145" t="s">
        <v>181</v>
      </c>
      <c r="S87" s="145" t="s">
        <v>52</v>
      </c>
      <c r="T87" s="145">
        <v>130</v>
      </c>
    </row>
    <row r="88" spans="18:20">
      <c r="R88" s="145" t="s">
        <v>182</v>
      </c>
      <c r="S88" s="145" t="s">
        <v>183</v>
      </c>
      <c r="T88" s="145">
        <v>130</v>
      </c>
    </row>
    <row r="89" spans="18:20">
      <c r="R89" s="145" t="s">
        <v>184</v>
      </c>
      <c r="S89" s="145" t="s">
        <v>185</v>
      </c>
      <c r="T89" s="145">
        <v>130</v>
      </c>
    </row>
    <row r="90" spans="18:20">
      <c r="R90" s="145" t="s">
        <v>186</v>
      </c>
      <c r="S90" s="145" t="s">
        <v>187</v>
      </c>
      <c r="T90" s="145">
        <v>130</v>
      </c>
    </row>
    <row r="91" spans="18:20">
      <c r="R91" s="145" t="s">
        <v>188</v>
      </c>
      <c r="S91" s="145" t="s">
        <v>189</v>
      </c>
      <c r="T91" s="145">
        <v>130</v>
      </c>
    </row>
    <row r="92" spans="18:20">
      <c r="R92" s="145" t="s">
        <v>190</v>
      </c>
      <c r="S92" s="145" t="s">
        <v>191</v>
      </c>
      <c r="T92" s="145">
        <v>130</v>
      </c>
    </row>
    <row r="93" spans="18:20">
      <c r="R93" s="145" t="s">
        <v>192</v>
      </c>
      <c r="S93" s="145" t="s">
        <v>193</v>
      </c>
      <c r="T93" s="145">
        <v>130</v>
      </c>
    </row>
    <row r="94" spans="18:20">
      <c r="R94" s="145" t="s">
        <v>194</v>
      </c>
      <c r="S94" s="145" t="s">
        <v>195</v>
      </c>
      <c r="T94" s="145">
        <v>130</v>
      </c>
    </row>
    <row r="95" spans="18:20">
      <c r="R95" s="145" t="s">
        <v>196</v>
      </c>
      <c r="S95" s="145" t="s">
        <v>197</v>
      </c>
      <c r="T95" s="145">
        <v>130</v>
      </c>
    </row>
    <row r="96" spans="18:20">
      <c r="R96" s="145" t="s">
        <v>198</v>
      </c>
      <c r="S96" s="145" t="s">
        <v>54</v>
      </c>
      <c r="T96" s="145">
        <v>130</v>
      </c>
    </row>
    <row r="97" spans="18:20">
      <c r="R97" s="145" t="s">
        <v>199</v>
      </c>
      <c r="S97" s="145"/>
      <c r="T97" s="145">
        <v>130</v>
      </c>
    </row>
    <row r="98" spans="18:20">
      <c r="R98" s="145" t="s">
        <v>200</v>
      </c>
      <c r="S98" s="145" t="s">
        <v>201</v>
      </c>
      <c r="T98" s="145">
        <v>120</v>
      </c>
    </row>
    <row r="99" spans="18:20">
      <c r="R99" s="145" t="s">
        <v>202</v>
      </c>
      <c r="S99" s="145" t="s">
        <v>203</v>
      </c>
      <c r="T99" s="145">
        <v>120</v>
      </c>
    </row>
    <row r="100" spans="18:20">
      <c r="R100" s="145" t="s">
        <v>204</v>
      </c>
      <c r="S100" s="145" t="s">
        <v>205</v>
      </c>
      <c r="T100" s="145">
        <v>120</v>
      </c>
    </row>
    <row r="101" spans="18:20">
      <c r="R101" s="145" t="s">
        <v>206</v>
      </c>
      <c r="S101" s="145" t="s">
        <v>207</v>
      </c>
      <c r="T101" s="145">
        <v>120</v>
      </c>
    </row>
    <row r="102" spans="18:20">
      <c r="R102" s="145" t="s">
        <v>208</v>
      </c>
      <c r="S102" s="145" t="s">
        <v>209</v>
      </c>
      <c r="T102" s="145">
        <v>120</v>
      </c>
    </row>
    <row r="103" spans="18:20">
      <c r="R103" s="145" t="s">
        <v>210</v>
      </c>
      <c r="S103" s="145" t="s">
        <v>211</v>
      </c>
      <c r="T103" s="145">
        <v>130</v>
      </c>
    </row>
    <row r="104" spans="18:20">
      <c r="R104" s="145" t="s">
        <v>212</v>
      </c>
      <c r="S104" s="145" t="s">
        <v>213</v>
      </c>
      <c r="T104" s="145">
        <v>130</v>
      </c>
    </row>
    <row r="105" spans="18:20">
      <c r="R105" s="145" t="s">
        <v>214</v>
      </c>
      <c r="S105" s="145" t="s">
        <v>215</v>
      </c>
      <c r="T105" s="145">
        <v>120</v>
      </c>
    </row>
    <row r="106" spans="18:20">
      <c r="R106" s="145" t="s">
        <v>216</v>
      </c>
      <c r="S106" s="145" t="s">
        <v>217</v>
      </c>
      <c r="T106" s="145">
        <v>130</v>
      </c>
    </row>
    <row r="107" spans="18:20">
      <c r="R107" s="145" t="s">
        <v>218</v>
      </c>
      <c r="S107" s="145" t="s">
        <v>219</v>
      </c>
      <c r="T107" s="145">
        <v>130</v>
      </c>
    </row>
    <row r="108" spans="18:20">
      <c r="R108" s="145" t="s">
        <v>220</v>
      </c>
      <c r="S108" s="145" t="s">
        <v>221</v>
      </c>
      <c r="T108" s="145">
        <v>130</v>
      </c>
    </row>
    <row r="109" spans="18:20">
      <c r="R109" s="145" t="s">
        <v>222</v>
      </c>
      <c r="S109" s="145" t="s">
        <v>223</v>
      </c>
      <c r="T109" s="145">
        <v>130</v>
      </c>
    </row>
    <row r="110" spans="18:20">
      <c r="R110" s="145" t="s">
        <v>224</v>
      </c>
      <c r="S110" s="145" t="s">
        <v>225</v>
      </c>
      <c r="T110" s="145">
        <v>130</v>
      </c>
    </row>
    <row r="111" spans="18:20">
      <c r="R111" s="145" t="s">
        <v>226</v>
      </c>
      <c r="S111" s="145" t="s">
        <v>227</v>
      </c>
      <c r="T111" s="145">
        <v>130</v>
      </c>
    </row>
    <row r="112" spans="18:20">
      <c r="R112" s="146" t="s">
        <v>228</v>
      </c>
      <c r="S112" s="146" t="s">
        <v>229</v>
      </c>
      <c r="T112" s="146">
        <v>130</v>
      </c>
    </row>
    <row r="113" spans="18:20">
      <c r="R113" s="145" t="s">
        <v>230</v>
      </c>
      <c r="S113" s="145" t="s">
        <v>106</v>
      </c>
      <c r="T113" s="145" t="s">
        <v>231</v>
      </c>
    </row>
    <row r="114" spans="18:20">
      <c r="R114" s="145" t="s">
        <v>232</v>
      </c>
      <c r="S114" s="145" t="s">
        <v>233</v>
      </c>
      <c r="T114" s="145">
        <v>110</v>
      </c>
    </row>
    <row r="115" spans="18:20">
      <c r="R115" s="146" t="s">
        <v>234</v>
      </c>
      <c r="S115" s="146" t="s">
        <v>235</v>
      </c>
      <c r="T115" s="146">
        <v>110</v>
      </c>
    </row>
    <row r="116" spans="18:20">
      <c r="R116" s="145" t="s">
        <v>236</v>
      </c>
      <c r="S116" s="145" t="s">
        <v>237</v>
      </c>
      <c r="T116" s="145">
        <v>130</v>
      </c>
    </row>
    <row r="117" spans="18:20">
      <c r="R117" s="145" t="s">
        <v>238</v>
      </c>
      <c r="S117" s="145" t="s">
        <v>239</v>
      </c>
      <c r="T117" s="145">
        <v>130</v>
      </c>
    </row>
    <row r="118" spans="18:20">
      <c r="R118" s="146" t="s">
        <v>240</v>
      </c>
      <c r="S118" s="146" t="s">
        <v>241</v>
      </c>
      <c r="T118" s="146">
        <v>130</v>
      </c>
    </row>
    <row r="119" spans="18:20">
      <c r="R119" s="145" t="s">
        <v>242</v>
      </c>
      <c r="S119" s="145" t="s">
        <v>243</v>
      </c>
      <c r="T119" s="145">
        <v>130</v>
      </c>
    </row>
    <row r="120" spans="18:20">
      <c r="R120" s="146" t="s">
        <v>244</v>
      </c>
      <c r="S120" s="146" t="s">
        <v>245</v>
      </c>
      <c r="T120" s="146">
        <v>130</v>
      </c>
    </row>
    <row r="121" spans="18:20">
      <c r="R121" s="145" t="s">
        <v>246</v>
      </c>
      <c r="S121" s="145" t="s">
        <v>247</v>
      </c>
      <c r="T121" s="145">
        <v>130</v>
      </c>
    </row>
    <row r="122" spans="18:20">
      <c r="R122" s="146" t="s">
        <v>248</v>
      </c>
      <c r="S122" s="146" t="s">
        <v>249</v>
      </c>
      <c r="T122" s="146">
        <v>130</v>
      </c>
    </row>
    <row r="123" spans="18:20">
      <c r="R123" s="145" t="s">
        <v>250</v>
      </c>
      <c r="S123" s="145" t="s">
        <v>251</v>
      </c>
      <c r="T123" s="145">
        <v>130</v>
      </c>
    </row>
    <row r="124" spans="18:20">
      <c r="R124" s="146" t="s">
        <v>252</v>
      </c>
      <c r="S124" s="146" t="s">
        <v>253</v>
      </c>
      <c r="T124" s="146">
        <v>130</v>
      </c>
    </row>
    <row r="125" spans="18:20">
      <c r="R125" s="145" t="s">
        <v>254</v>
      </c>
      <c r="S125" s="145" t="s">
        <v>255</v>
      </c>
      <c r="T125" s="145">
        <v>130</v>
      </c>
    </row>
    <row r="126" spans="18:20">
      <c r="R126" s="146" t="s">
        <v>256</v>
      </c>
      <c r="S126" s="146" t="s">
        <v>257</v>
      </c>
      <c r="T126" s="146">
        <v>130</v>
      </c>
    </row>
    <row r="127" spans="18:20">
      <c r="R127" s="145" t="s">
        <v>258</v>
      </c>
      <c r="S127" s="145" t="s">
        <v>217</v>
      </c>
      <c r="T127" s="145">
        <v>130</v>
      </c>
    </row>
    <row r="128" spans="18:20">
      <c r="R128" s="145" t="s">
        <v>259</v>
      </c>
      <c r="S128" s="145" t="s">
        <v>215</v>
      </c>
      <c r="T128" s="145">
        <v>130</v>
      </c>
    </row>
    <row r="129" spans="18:20">
      <c r="R129" s="145" t="s">
        <v>260</v>
      </c>
      <c r="S129" s="145" t="s">
        <v>261</v>
      </c>
      <c r="T129" s="145">
        <v>130</v>
      </c>
    </row>
    <row r="130" spans="18:20">
      <c r="R130" s="145" t="s">
        <v>262</v>
      </c>
      <c r="S130" s="145" t="s">
        <v>263</v>
      </c>
      <c r="T130" s="145">
        <v>130</v>
      </c>
    </row>
    <row r="131" spans="18:20">
      <c r="R131" s="145" t="s">
        <v>264</v>
      </c>
      <c r="S131" s="145" t="s">
        <v>265</v>
      </c>
      <c r="T131" s="145">
        <v>130</v>
      </c>
    </row>
    <row r="132" spans="18:20">
      <c r="R132" s="145" t="s">
        <v>266</v>
      </c>
      <c r="S132" s="145" t="s">
        <v>267</v>
      </c>
      <c r="T132" s="145" t="s">
        <v>231</v>
      </c>
    </row>
    <row r="133" spans="18:20">
      <c r="R133" s="145" t="s">
        <v>268</v>
      </c>
      <c r="S133" s="145" t="s">
        <v>18</v>
      </c>
      <c r="T133" s="145" t="s">
        <v>231</v>
      </c>
    </row>
    <row r="134" spans="18:20">
      <c r="R134" s="145" t="s">
        <v>269</v>
      </c>
      <c r="S134" s="145" t="s">
        <v>270</v>
      </c>
      <c r="T134" s="145">
        <v>110</v>
      </c>
    </row>
    <row r="135" spans="18:20">
      <c r="R135" s="145" t="s">
        <v>271</v>
      </c>
      <c r="S135" s="145" t="s">
        <v>272</v>
      </c>
      <c r="T135" s="145">
        <v>120</v>
      </c>
    </row>
    <row r="136" spans="18:20">
      <c r="R136" s="145" t="s">
        <v>273</v>
      </c>
      <c r="S136" s="145" t="s">
        <v>274</v>
      </c>
      <c r="T136" s="145">
        <v>130</v>
      </c>
    </row>
    <row r="137" spans="18:20">
      <c r="R137" s="145" t="s">
        <v>275</v>
      </c>
      <c r="S137" s="145" t="s">
        <v>276</v>
      </c>
      <c r="T137" s="145">
        <v>320</v>
      </c>
    </row>
    <row r="138" spans="18:20">
      <c r="R138" s="145" t="s">
        <v>277</v>
      </c>
      <c r="S138" s="145" t="s">
        <v>278</v>
      </c>
      <c r="T138" s="145">
        <v>110</v>
      </c>
    </row>
    <row r="139" spans="18:20">
      <c r="R139" s="145" t="s">
        <v>279</v>
      </c>
      <c r="S139" s="145" t="s">
        <v>280</v>
      </c>
      <c r="T139" s="145">
        <v>130</v>
      </c>
    </row>
    <row r="140" spans="18:20">
      <c r="R140" s="145" t="s">
        <v>281</v>
      </c>
      <c r="S140" s="145" t="s">
        <v>22</v>
      </c>
      <c r="T140" s="145" t="s">
        <v>231</v>
      </c>
    </row>
    <row r="141" spans="18:20">
      <c r="R141" s="145" t="s">
        <v>282</v>
      </c>
      <c r="S141" s="145" t="s">
        <v>283</v>
      </c>
      <c r="T141" s="145">
        <v>110</v>
      </c>
    </row>
    <row r="142" spans="18:20">
      <c r="R142" s="145" t="s">
        <v>284</v>
      </c>
      <c r="S142" s="145" t="s">
        <v>285</v>
      </c>
      <c r="T142" s="145">
        <v>120</v>
      </c>
    </row>
    <row r="143" spans="18:20">
      <c r="R143" s="145" t="s">
        <v>286</v>
      </c>
      <c r="S143" s="145" t="s">
        <v>287</v>
      </c>
      <c r="T143" s="145">
        <v>130</v>
      </c>
    </row>
    <row r="144" spans="18:20">
      <c r="R144" s="145" t="s">
        <v>288</v>
      </c>
      <c r="S144" s="145" t="s">
        <v>289</v>
      </c>
      <c r="T144" s="145">
        <v>320</v>
      </c>
    </row>
    <row r="145" spans="18:20">
      <c r="R145" s="145" t="s">
        <v>290</v>
      </c>
      <c r="S145" s="145" t="s">
        <v>291</v>
      </c>
      <c r="T145" s="145">
        <v>110</v>
      </c>
    </row>
    <row r="146" spans="18:20">
      <c r="R146" s="145" t="s">
        <v>292</v>
      </c>
      <c r="S146" s="145" t="s">
        <v>293</v>
      </c>
      <c r="T146" s="145">
        <v>130</v>
      </c>
    </row>
    <row r="147" spans="18:20">
      <c r="R147" s="145" t="s">
        <v>294</v>
      </c>
      <c r="S147" s="145" t="s">
        <v>295</v>
      </c>
      <c r="T147" s="145" t="s">
        <v>231</v>
      </c>
    </row>
    <row r="148" spans="18:20">
      <c r="R148" s="145" t="s">
        <v>296</v>
      </c>
      <c r="S148" s="145" t="s">
        <v>297</v>
      </c>
      <c r="T148" s="145">
        <v>110</v>
      </c>
    </row>
    <row r="149" spans="18:20">
      <c r="R149" s="145" t="s">
        <v>298</v>
      </c>
      <c r="S149" s="145" t="s">
        <v>299</v>
      </c>
      <c r="T149" s="145">
        <v>120</v>
      </c>
    </row>
    <row r="150" spans="18:20">
      <c r="R150" s="145" t="s">
        <v>300</v>
      </c>
      <c r="S150" s="145" t="s">
        <v>301</v>
      </c>
      <c r="T150" s="145">
        <v>130</v>
      </c>
    </row>
    <row r="151" spans="18:20">
      <c r="R151" s="145" t="s">
        <v>302</v>
      </c>
      <c r="S151" s="145" t="s">
        <v>303</v>
      </c>
      <c r="T151" s="145">
        <v>320</v>
      </c>
    </row>
    <row r="152" spans="18:20">
      <c r="R152" s="145" t="s">
        <v>304</v>
      </c>
      <c r="S152" s="145" t="s">
        <v>305</v>
      </c>
      <c r="T152" s="145">
        <v>110</v>
      </c>
    </row>
    <row r="153" spans="18:20">
      <c r="R153" s="145" t="s">
        <v>306</v>
      </c>
      <c r="S153" s="145" t="s">
        <v>307</v>
      </c>
      <c r="T153" s="145">
        <v>130</v>
      </c>
    </row>
    <row r="154" spans="18:20">
      <c r="R154" s="145" t="s">
        <v>308</v>
      </c>
      <c r="S154" s="145" t="s">
        <v>36</v>
      </c>
      <c r="T154" s="145" t="s">
        <v>231</v>
      </c>
    </row>
    <row r="155" spans="18:20">
      <c r="R155" s="145" t="s">
        <v>309</v>
      </c>
      <c r="S155" s="145" t="s">
        <v>310</v>
      </c>
      <c r="T155" s="145">
        <v>110</v>
      </c>
    </row>
    <row r="156" spans="18:20">
      <c r="R156" s="145" t="s">
        <v>311</v>
      </c>
      <c r="S156" s="145" t="s">
        <v>312</v>
      </c>
      <c r="T156" s="145">
        <v>120</v>
      </c>
    </row>
    <row r="157" spans="18:20">
      <c r="R157" s="145" t="s">
        <v>313</v>
      </c>
      <c r="S157" s="145" t="s">
        <v>314</v>
      </c>
      <c r="T157" s="145">
        <v>130</v>
      </c>
    </row>
    <row r="158" spans="18:20">
      <c r="R158" s="145" t="s">
        <v>315</v>
      </c>
      <c r="S158" s="145" t="s">
        <v>316</v>
      </c>
      <c r="T158" s="145">
        <v>320</v>
      </c>
    </row>
    <row r="159" spans="18:20">
      <c r="R159" s="145" t="s">
        <v>317</v>
      </c>
      <c r="S159" s="145" t="s">
        <v>318</v>
      </c>
      <c r="T159" s="145">
        <v>110</v>
      </c>
    </row>
    <row r="160" spans="18:20">
      <c r="R160" s="145" t="s">
        <v>319</v>
      </c>
      <c r="S160" s="145" t="s">
        <v>320</v>
      </c>
      <c r="T160" s="145">
        <v>130</v>
      </c>
    </row>
    <row r="161" spans="18:20">
      <c r="R161" s="145" t="s">
        <v>321</v>
      </c>
      <c r="S161" s="145" t="s">
        <v>31</v>
      </c>
      <c r="T161" s="145" t="s">
        <v>231</v>
      </c>
    </row>
    <row r="162" spans="18:20">
      <c r="R162" s="145" t="s">
        <v>322</v>
      </c>
      <c r="S162" s="145" t="s">
        <v>323</v>
      </c>
      <c r="T162" s="145">
        <v>110</v>
      </c>
    </row>
    <row r="163" spans="18:20">
      <c r="R163" s="145" t="s">
        <v>324</v>
      </c>
      <c r="S163" s="145" t="s">
        <v>325</v>
      </c>
      <c r="T163" s="145">
        <v>120</v>
      </c>
    </row>
    <row r="164" spans="18:20">
      <c r="R164" s="145" t="s">
        <v>326</v>
      </c>
      <c r="S164" s="145" t="s">
        <v>327</v>
      </c>
      <c r="T164" s="145">
        <v>130</v>
      </c>
    </row>
    <row r="165" spans="18:20">
      <c r="R165" s="145" t="s">
        <v>328</v>
      </c>
      <c r="S165" s="145" t="s">
        <v>329</v>
      </c>
      <c r="T165" s="145">
        <v>320</v>
      </c>
    </row>
    <row r="166" spans="18:20">
      <c r="R166" s="145" t="s">
        <v>330</v>
      </c>
      <c r="S166" s="145" t="s">
        <v>331</v>
      </c>
      <c r="T166" s="145">
        <v>110</v>
      </c>
    </row>
    <row r="167" spans="18:20">
      <c r="R167" s="145" t="s">
        <v>332</v>
      </c>
      <c r="S167" s="145" t="s">
        <v>333</v>
      </c>
      <c r="T167" s="145">
        <v>130</v>
      </c>
    </row>
    <row r="168" spans="18:20">
      <c r="R168" s="145" t="s">
        <v>334</v>
      </c>
      <c r="S168" s="145" t="s">
        <v>335</v>
      </c>
      <c r="T168" s="145" t="s">
        <v>231</v>
      </c>
    </row>
    <row r="169" spans="18:20">
      <c r="R169" s="145" t="s">
        <v>336</v>
      </c>
      <c r="S169" s="145" t="s">
        <v>337</v>
      </c>
      <c r="T169" s="145">
        <v>110</v>
      </c>
    </row>
    <row r="170" spans="18:20">
      <c r="R170" s="145" t="s">
        <v>338</v>
      </c>
      <c r="S170" s="145" t="s">
        <v>339</v>
      </c>
      <c r="T170" s="145">
        <v>120</v>
      </c>
    </row>
    <row r="171" spans="18:20">
      <c r="R171" s="145" t="s">
        <v>340</v>
      </c>
      <c r="S171" s="145" t="s">
        <v>341</v>
      </c>
      <c r="T171" s="145">
        <v>130</v>
      </c>
    </row>
    <row r="172" spans="18:20">
      <c r="R172" s="145" t="s">
        <v>342</v>
      </c>
      <c r="S172" s="145" t="s">
        <v>343</v>
      </c>
      <c r="T172" s="145">
        <v>320</v>
      </c>
    </row>
    <row r="173" spans="18:20">
      <c r="R173" s="145" t="s">
        <v>344</v>
      </c>
      <c r="S173" s="145" t="s">
        <v>345</v>
      </c>
      <c r="T173" s="145">
        <v>110</v>
      </c>
    </row>
    <row r="174" spans="18:20">
      <c r="R174" s="145" t="s">
        <v>346</v>
      </c>
      <c r="S174" s="145" t="s">
        <v>347</v>
      </c>
      <c r="T174" s="145">
        <v>130</v>
      </c>
    </row>
    <row r="175" spans="18:20">
      <c r="R175" s="145" t="s">
        <v>348</v>
      </c>
      <c r="S175" s="145" t="s">
        <v>349</v>
      </c>
      <c r="T175" s="145">
        <v>270</v>
      </c>
    </row>
    <row r="176" spans="18:20">
      <c r="R176" s="145" t="s">
        <v>351</v>
      </c>
      <c r="S176" s="145" t="s">
        <v>352</v>
      </c>
      <c r="T176" s="145">
        <v>270</v>
      </c>
    </row>
    <row r="177" spans="18:20">
      <c r="R177" s="145" t="s">
        <v>353</v>
      </c>
      <c r="S177" s="145" t="s">
        <v>354</v>
      </c>
      <c r="T177" s="145">
        <v>270</v>
      </c>
    </row>
    <row r="178" spans="18:20">
      <c r="R178" s="145" t="s">
        <v>355</v>
      </c>
      <c r="S178" s="145" t="s">
        <v>356</v>
      </c>
      <c r="T178" s="145">
        <v>270</v>
      </c>
    </row>
    <row r="179" spans="18:20">
      <c r="R179" s="145" t="s">
        <v>357</v>
      </c>
      <c r="S179" s="145" t="s">
        <v>358</v>
      </c>
      <c r="T179" s="145">
        <v>110</v>
      </c>
    </row>
    <row r="180" spans="18:20">
      <c r="R180" s="145" t="s">
        <v>359</v>
      </c>
      <c r="S180" s="145" t="s">
        <v>360</v>
      </c>
      <c r="T180" s="145">
        <v>120</v>
      </c>
    </row>
    <row r="181" spans="18:20">
      <c r="R181" s="145" t="s">
        <v>361</v>
      </c>
      <c r="S181" s="145" t="s">
        <v>362</v>
      </c>
      <c r="T181" s="145">
        <v>130</v>
      </c>
    </row>
    <row r="182" spans="18:20">
      <c r="R182" s="145" t="s">
        <v>363</v>
      </c>
      <c r="S182" s="145" t="s">
        <v>364</v>
      </c>
      <c r="T182" s="145">
        <v>320</v>
      </c>
    </row>
    <row r="183" spans="18:20">
      <c r="R183" s="145" t="s">
        <v>365</v>
      </c>
      <c r="S183" s="145" t="s">
        <v>366</v>
      </c>
      <c r="T183" s="145">
        <v>110</v>
      </c>
    </row>
    <row r="184" spans="18:20">
      <c r="R184" s="145" t="s">
        <v>367</v>
      </c>
      <c r="S184" s="145" t="s">
        <v>368</v>
      </c>
      <c r="T184" s="145">
        <v>120</v>
      </c>
    </row>
    <row r="185" spans="18:20">
      <c r="R185" s="145" t="s">
        <v>369</v>
      </c>
      <c r="S185" s="145" t="s">
        <v>370</v>
      </c>
      <c r="T185" s="145">
        <v>130</v>
      </c>
    </row>
    <row r="186" spans="18:20">
      <c r="R186" s="145" t="s">
        <v>371</v>
      </c>
      <c r="S186" s="145" t="s">
        <v>372</v>
      </c>
      <c r="T186" s="145">
        <v>130</v>
      </c>
    </row>
    <row r="187" spans="18:20">
      <c r="R187" s="145" t="s">
        <v>373</v>
      </c>
      <c r="S187" s="145" t="s">
        <v>374</v>
      </c>
      <c r="T187" s="145">
        <v>130</v>
      </c>
    </row>
    <row r="188" spans="18:20">
      <c r="R188" s="145" t="s">
        <v>375</v>
      </c>
      <c r="S188" s="145" t="s">
        <v>376</v>
      </c>
      <c r="T188" s="145">
        <v>130</v>
      </c>
    </row>
    <row r="189" spans="18:20">
      <c r="R189" s="145" t="s">
        <v>377</v>
      </c>
      <c r="S189" s="145" t="s">
        <v>378</v>
      </c>
      <c r="T189" s="145">
        <v>130</v>
      </c>
    </row>
    <row r="190" spans="18:20">
      <c r="R190" s="145" t="s">
        <v>379</v>
      </c>
      <c r="S190" s="145" t="s">
        <v>380</v>
      </c>
      <c r="T190" s="145">
        <v>130</v>
      </c>
    </row>
    <row r="191" spans="18:20">
      <c r="R191" s="145" t="s">
        <v>381</v>
      </c>
      <c r="S191" s="145" t="s">
        <v>382</v>
      </c>
      <c r="T191" s="145">
        <v>130</v>
      </c>
    </row>
    <row r="192" spans="18:20">
      <c r="R192" s="145" t="s">
        <v>383</v>
      </c>
      <c r="S192" s="145" t="s">
        <v>370</v>
      </c>
      <c r="T192" s="145">
        <v>130</v>
      </c>
    </row>
    <row r="193" spans="18:20">
      <c r="R193" s="145" t="s">
        <v>384</v>
      </c>
      <c r="S193" s="145" t="s">
        <v>370</v>
      </c>
      <c r="T193" s="145">
        <v>130</v>
      </c>
    </row>
    <row r="194" spans="18:20">
      <c r="R194" s="145" t="s">
        <v>385</v>
      </c>
      <c r="S194" s="145" t="s">
        <v>386</v>
      </c>
      <c r="T194" s="145">
        <v>320</v>
      </c>
    </row>
    <row r="195" spans="18:20">
      <c r="R195" s="145" t="s">
        <v>387</v>
      </c>
      <c r="S195" s="145" t="s">
        <v>388</v>
      </c>
      <c r="T195" s="145" t="s">
        <v>231</v>
      </c>
    </row>
    <row r="196" spans="18:20">
      <c r="R196" s="145" t="s">
        <v>389</v>
      </c>
      <c r="S196" s="145" t="s">
        <v>390</v>
      </c>
      <c r="T196" s="145">
        <v>320</v>
      </c>
    </row>
    <row r="197" spans="18:20">
      <c r="R197" s="145" t="s">
        <v>391</v>
      </c>
      <c r="S197" s="145" t="s">
        <v>392</v>
      </c>
      <c r="T197" s="145" t="s">
        <v>231</v>
      </c>
    </row>
    <row r="198" spans="18:20">
      <c r="R198" s="145" t="s">
        <v>393</v>
      </c>
      <c r="S198" s="145" t="s">
        <v>394</v>
      </c>
      <c r="T198" s="145">
        <v>110</v>
      </c>
    </row>
    <row r="199" spans="18:20">
      <c r="R199" s="145" t="s">
        <v>395</v>
      </c>
      <c r="S199" s="145" t="s">
        <v>396</v>
      </c>
      <c r="T199" s="145">
        <v>120</v>
      </c>
    </row>
    <row r="200" spans="18:20">
      <c r="R200" s="145" t="s">
        <v>397</v>
      </c>
      <c r="S200" s="145" t="s">
        <v>398</v>
      </c>
      <c r="T200" s="145">
        <v>130</v>
      </c>
    </row>
    <row r="201" spans="18:20">
      <c r="R201" s="145" t="s">
        <v>399</v>
      </c>
      <c r="S201" s="145" t="s">
        <v>400</v>
      </c>
      <c r="T201" s="145">
        <v>320</v>
      </c>
    </row>
    <row r="202" spans="18:20">
      <c r="R202" s="145" t="s">
        <v>401</v>
      </c>
      <c r="S202" s="145" t="s">
        <v>402</v>
      </c>
      <c r="T202" s="145">
        <v>110</v>
      </c>
    </row>
    <row r="203" spans="18:20">
      <c r="R203" s="145" t="s">
        <v>403</v>
      </c>
      <c r="S203" s="145" t="s">
        <v>404</v>
      </c>
      <c r="T203" s="145">
        <v>130</v>
      </c>
    </row>
    <row r="204" spans="18:20">
      <c r="R204" s="145" t="s">
        <v>405</v>
      </c>
      <c r="S204" s="145" t="s">
        <v>406</v>
      </c>
      <c r="T204" s="145" t="s">
        <v>231</v>
      </c>
    </row>
    <row r="205" spans="18:20">
      <c r="R205" s="145" t="s">
        <v>407</v>
      </c>
      <c r="S205" s="145" t="s">
        <v>408</v>
      </c>
      <c r="T205" s="145">
        <v>110</v>
      </c>
    </row>
    <row r="206" spans="18:20">
      <c r="R206" s="145" t="s">
        <v>409</v>
      </c>
      <c r="S206" s="145" t="s">
        <v>410</v>
      </c>
      <c r="T206" s="145">
        <v>120</v>
      </c>
    </row>
    <row r="207" spans="18:20">
      <c r="R207" s="145" t="s">
        <v>411</v>
      </c>
      <c r="S207" s="145" t="s">
        <v>412</v>
      </c>
      <c r="T207" s="145">
        <v>130</v>
      </c>
    </row>
    <row r="208" spans="18:20">
      <c r="R208" s="145" t="s">
        <v>413</v>
      </c>
      <c r="S208" s="145" t="s">
        <v>414</v>
      </c>
      <c r="T208" s="145">
        <v>320</v>
      </c>
    </row>
    <row r="209" spans="18:20">
      <c r="R209" s="145" t="s">
        <v>415</v>
      </c>
      <c r="S209" s="145" t="s">
        <v>416</v>
      </c>
      <c r="T209" s="145">
        <v>110</v>
      </c>
    </row>
    <row r="210" spans="18:20">
      <c r="R210" s="145" t="s">
        <v>417</v>
      </c>
      <c r="S210" s="145" t="s">
        <v>418</v>
      </c>
      <c r="T210" s="145">
        <v>130</v>
      </c>
    </row>
    <row r="211" spans="18:20">
      <c r="R211" s="145" t="s">
        <v>419</v>
      </c>
      <c r="S211" s="145" t="s">
        <v>420</v>
      </c>
      <c r="T211" s="145" t="s">
        <v>231</v>
      </c>
    </row>
    <row r="212" spans="18:20">
      <c r="R212" s="145" t="s">
        <v>421</v>
      </c>
      <c r="S212" s="145" t="s">
        <v>422</v>
      </c>
      <c r="T212" s="145">
        <v>110</v>
      </c>
    </row>
    <row r="213" spans="18:20">
      <c r="R213" s="145" t="s">
        <v>423</v>
      </c>
      <c r="S213" s="145" t="s">
        <v>424</v>
      </c>
      <c r="T213" s="145">
        <v>120</v>
      </c>
    </row>
    <row r="214" spans="18:20">
      <c r="R214" s="145" t="s">
        <v>425</v>
      </c>
      <c r="S214" s="145" t="s">
        <v>426</v>
      </c>
      <c r="T214" s="145">
        <v>130</v>
      </c>
    </row>
    <row r="215" spans="18:20">
      <c r="R215" s="145" t="s">
        <v>427</v>
      </c>
      <c r="S215" s="145" t="s">
        <v>428</v>
      </c>
      <c r="T215" s="145">
        <v>320</v>
      </c>
    </row>
    <row r="216" spans="18:20">
      <c r="R216" s="145" t="s">
        <v>429</v>
      </c>
      <c r="S216" s="145" t="s">
        <v>430</v>
      </c>
      <c r="T216" s="145">
        <v>110</v>
      </c>
    </row>
    <row r="217" spans="18:20">
      <c r="R217" s="145" t="s">
        <v>431</v>
      </c>
      <c r="S217" s="145" t="s">
        <v>432</v>
      </c>
      <c r="T217" s="145">
        <v>130</v>
      </c>
    </row>
    <row r="218" spans="18:20">
      <c r="R218" s="145" t="s">
        <v>433</v>
      </c>
      <c r="S218" s="145" t="s">
        <v>434</v>
      </c>
      <c r="T218" s="145" t="s">
        <v>231</v>
      </c>
    </row>
    <row r="219" spans="18:20">
      <c r="R219" s="145" t="s">
        <v>435</v>
      </c>
      <c r="S219" s="145" t="s">
        <v>436</v>
      </c>
      <c r="T219" s="145">
        <v>110</v>
      </c>
    </row>
    <row r="220" spans="18:20">
      <c r="R220" s="145" t="s">
        <v>437</v>
      </c>
      <c r="S220" s="145" t="s">
        <v>438</v>
      </c>
      <c r="T220" s="145">
        <v>120</v>
      </c>
    </row>
    <row r="221" spans="18:20">
      <c r="R221" s="145" t="s">
        <v>439</v>
      </c>
      <c r="S221" s="145" t="s">
        <v>440</v>
      </c>
      <c r="T221" s="145">
        <v>130</v>
      </c>
    </row>
    <row r="222" spans="18:20">
      <c r="R222" s="145" t="s">
        <v>441</v>
      </c>
      <c r="S222" s="145" t="s">
        <v>442</v>
      </c>
      <c r="T222" s="145">
        <v>320</v>
      </c>
    </row>
    <row r="223" spans="18:20">
      <c r="R223" s="145" t="s">
        <v>443</v>
      </c>
      <c r="S223" s="145" t="s">
        <v>444</v>
      </c>
      <c r="T223" s="145">
        <v>110</v>
      </c>
    </row>
    <row r="224" spans="18:20">
      <c r="R224" s="145" t="s">
        <v>445</v>
      </c>
      <c r="S224" s="145" t="s">
        <v>446</v>
      </c>
      <c r="T224" s="145">
        <v>130</v>
      </c>
    </row>
    <row r="225" spans="18:20">
      <c r="R225" s="145" t="s">
        <v>447</v>
      </c>
      <c r="S225" s="145" t="s">
        <v>448</v>
      </c>
      <c r="T225" s="145">
        <v>110</v>
      </c>
    </row>
    <row r="226" spans="18:20">
      <c r="R226" s="145" t="s">
        <v>449</v>
      </c>
      <c r="S226" s="145" t="s">
        <v>450</v>
      </c>
      <c r="T226" s="145">
        <v>120</v>
      </c>
    </row>
    <row r="227" spans="18:20">
      <c r="R227" s="145" t="s">
        <v>451</v>
      </c>
      <c r="S227" s="145" t="s">
        <v>452</v>
      </c>
      <c r="T227" s="145">
        <v>130</v>
      </c>
    </row>
    <row r="228" spans="18:20">
      <c r="R228" s="145" t="s">
        <v>453</v>
      </c>
      <c r="S228" s="145" t="s">
        <v>454</v>
      </c>
      <c r="T228" s="145">
        <v>320</v>
      </c>
    </row>
    <row r="229" spans="18:20">
      <c r="R229" s="145" t="s">
        <v>455</v>
      </c>
      <c r="S229" s="145" t="s">
        <v>456</v>
      </c>
      <c r="T229" s="145">
        <v>110</v>
      </c>
    </row>
    <row r="230" spans="18:20">
      <c r="R230" s="145" t="s">
        <v>457</v>
      </c>
      <c r="S230" s="145" t="s">
        <v>458</v>
      </c>
      <c r="T230" s="145">
        <v>130</v>
      </c>
    </row>
    <row r="231" spans="18:20">
      <c r="R231" s="145" t="s">
        <v>459</v>
      </c>
      <c r="S231" s="145" t="s">
        <v>460</v>
      </c>
      <c r="T231" s="145" t="s">
        <v>231</v>
      </c>
    </row>
    <row r="232" spans="18:20">
      <c r="R232" s="145" t="s">
        <v>461</v>
      </c>
      <c r="S232" s="145" t="s">
        <v>462</v>
      </c>
      <c r="T232" s="145">
        <v>110</v>
      </c>
    </row>
    <row r="233" spans="18:20">
      <c r="R233" s="145" t="s">
        <v>463</v>
      </c>
      <c r="S233" s="145" t="s">
        <v>464</v>
      </c>
      <c r="T233" s="145">
        <v>120</v>
      </c>
    </row>
    <row r="234" spans="18:20">
      <c r="R234" s="145" t="s">
        <v>465</v>
      </c>
      <c r="S234" s="145" t="s">
        <v>466</v>
      </c>
      <c r="T234" s="145">
        <v>130</v>
      </c>
    </row>
    <row r="235" spans="18:20">
      <c r="R235" s="145" t="s">
        <v>467</v>
      </c>
      <c r="S235" s="145" t="s">
        <v>468</v>
      </c>
      <c r="T235" s="145">
        <v>320</v>
      </c>
    </row>
    <row r="236" spans="18:20">
      <c r="R236" s="145" t="s">
        <v>469</v>
      </c>
      <c r="S236" s="145" t="s">
        <v>470</v>
      </c>
      <c r="T236" s="145">
        <v>110</v>
      </c>
    </row>
    <row r="237" spans="18:20">
      <c r="R237" s="145" t="s">
        <v>471</v>
      </c>
      <c r="S237" s="145" t="s">
        <v>472</v>
      </c>
      <c r="T237" s="145">
        <v>130</v>
      </c>
    </row>
    <row r="238" spans="18:20">
      <c r="R238" s="145" t="s">
        <v>473</v>
      </c>
      <c r="S238" s="145" t="s">
        <v>474</v>
      </c>
      <c r="T238" s="145" t="s">
        <v>231</v>
      </c>
    </row>
    <row r="239" spans="18:20">
      <c r="R239" s="145" t="s">
        <v>475</v>
      </c>
      <c r="S239" s="145" t="s">
        <v>476</v>
      </c>
      <c r="T239" s="145">
        <v>110</v>
      </c>
    </row>
    <row r="240" spans="18:20">
      <c r="R240" s="145" t="s">
        <v>477</v>
      </c>
      <c r="S240" s="145" t="s">
        <v>478</v>
      </c>
      <c r="T240" s="145">
        <v>120</v>
      </c>
    </row>
    <row r="241" spans="18:20">
      <c r="R241" s="145" t="s">
        <v>479</v>
      </c>
      <c r="S241" s="145" t="s">
        <v>480</v>
      </c>
      <c r="T241" s="145">
        <v>130</v>
      </c>
    </row>
    <row r="242" spans="18:20">
      <c r="R242" s="145" t="s">
        <v>481</v>
      </c>
      <c r="S242" s="145" t="s">
        <v>482</v>
      </c>
      <c r="T242" s="145">
        <v>320</v>
      </c>
    </row>
    <row r="243" spans="18:20">
      <c r="R243" s="145" t="s">
        <v>483</v>
      </c>
      <c r="S243" s="145" t="s">
        <v>484</v>
      </c>
      <c r="T243" s="145">
        <v>110</v>
      </c>
    </row>
    <row r="244" spans="18:20">
      <c r="R244" s="145" t="s">
        <v>485</v>
      </c>
      <c r="S244" s="145" t="s">
        <v>486</v>
      </c>
      <c r="T244" s="145">
        <v>130</v>
      </c>
    </row>
    <row r="245" spans="18:20">
      <c r="R245" s="145" t="s">
        <v>487</v>
      </c>
      <c r="S245" s="145" t="s">
        <v>488</v>
      </c>
      <c r="T245" s="145">
        <v>110</v>
      </c>
    </row>
    <row r="246" spans="18:20">
      <c r="R246" s="145" t="s">
        <v>489</v>
      </c>
      <c r="S246" s="145" t="s">
        <v>490</v>
      </c>
      <c r="T246" s="145">
        <v>120</v>
      </c>
    </row>
    <row r="247" spans="18:20">
      <c r="R247" s="145" t="s">
        <v>491</v>
      </c>
      <c r="S247" s="145" t="s">
        <v>492</v>
      </c>
      <c r="T247" s="145">
        <v>130</v>
      </c>
    </row>
    <row r="248" spans="18:20">
      <c r="R248" s="145" t="s">
        <v>493</v>
      </c>
      <c r="S248" s="145" t="s">
        <v>494</v>
      </c>
      <c r="T248" s="145">
        <v>320</v>
      </c>
    </row>
    <row r="249" spans="18:20">
      <c r="R249" s="145" t="s">
        <v>495</v>
      </c>
      <c r="S249" s="145" t="s">
        <v>496</v>
      </c>
      <c r="T249" s="145">
        <v>110</v>
      </c>
    </row>
    <row r="250" spans="18:20">
      <c r="R250" s="145" t="s">
        <v>497</v>
      </c>
      <c r="S250" s="145" t="s">
        <v>498</v>
      </c>
      <c r="T250" s="145">
        <v>130</v>
      </c>
    </row>
    <row r="251" spans="18:20">
      <c r="R251" s="145" t="s">
        <v>499</v>
      </c>
      <c r="S251" s="145" t="s">
        <v>500</v>
      </c>
      <c r="T251" s="145">
        <v>110</v>
      </c>
    </row>
    <row r="252" spans="18:20">
      <c r="R252" s="145" t="s">
        <v>501</v>
      </c>
      <c r="S252" s="145" t="s">
        <v>502</v>
      </c>
      <c r="T252" s="145">
        <v>120</v>
      </c>
    </row>
    <row r="253" spans="18:20">
      <c r="R253" s="145" t="s">
        <v>503</v>
      </c>
      <c r="S253" s="145" t="s">
        <v>504</v>
      </c>
      <c r="T253" s="145">
        <v>130</v>
      </c>
    </row>
    <row r="254" spans="18:20">
      <c r="R254" s="145" t="s">
        <v>505</v>
      </c>
      <c r="S254" s="145" t="s">
        <v>506</v>
      </c>
      <c r="T254" s="145">
        <v>320</v>
      </c>
    </row>
    <row r="255" spans="18:20">
      <c r="R255" s="145" t="s">
        <v>507</v>
      </c>
      <c r="S255" s="145" t="s">
        <v>508</v>
      </c>
      <c r="T255" s="145">
        <v>110</v>
      </c>
    </row>
    <row r="256" spans="18:20">
      <c r="R256" s="145" t="s">
        <v>509</v>
      </c>
      <c r="S256" s="145" t="s">
        <v>510</v>
      </c>
      <c r="T256" s="145">
        <v>130</v>
      </c>
    </row>
    <row r="257" spans="18:20">
      <c r="R257" s="145" t="s">
        <v>511</v>
      </c>
      <c r="S257" s="145" t="s">
        <v>512</v>
      </c>
      <c r="T257" s="145">
        <v>110</v>
      </c>
    </row>
    <row r="258" spans="18:20">
      <c r="R258" s="145" t="s">
        <v>513</v>
      </c>
      <c r="S258" s="145" t="s">
        <v>514</v>
      </c>
      <c r="T258" s="145">
        <v>120</v>
      </c>
    </row>
    <row r="259" spans="18:20">
      <c r="R259" s="145" t="s">
        <v>515</v>
      </c>
      <c r="S259" s="145" t="s">
        <v>516</v>
      </c>
      <c r="T259" s="145">
        <v>130</v>
      </c>
    </row>
    <row r="260" spans="18:20">
      <c r="R260" s="145" t="s">
        <v>517</v>
      </c>
      <c r="S260" s="145" t="s">
        <v>518</v>
      </c>
      <c r="T260" s="145">
        <v>320</v>
      </c>
    </row>
    <row r="261" spans="18:20">
      <c r="R261" s="145" t="s">
        <v>519</v>
      </c>
      <c r="S261" s="145" t="s">
        <v>520</v>
      </c>
      <c r="T261" s="145">
        <v>110</v>
      </c>
    </row>
    <row r="262" spans="18:20">
      <c r="R262" s="145" t="s">
        <v>521</v>
      </c>
      <c r="S262" s="145" t="s">
        <v>522</v>
      </c>
      <c r="T262" s="145">
        <v>130</v>
      </c>
    </row>
    <row r="263" spans="18:20">
      <c r="R263" s="145" t="s">
        <v>523</v>
      </c>
      <c r="S263" s="145" t="s">
        <v>524</v>
      </c>
      <c r="T263" s="145" t="s">
        <v>231</v>
      </c>
    </row>
    <row r="264" spans="18:20">
      <c r="R264" s="145" t="s">
        <v>525</v>
      </c>
      <c r="S264" s="145" t="s">
        <v>526</v>
      </c>
      <c r="T264" s="145">
        <v>110</v>
      </c>
    </row>
    <row r="265" spans="18:20">
      <c r="R265" s="145" t="s">
        <v>527</v>
      </c>
      <c r="S265" s="145" t="s">
        <v>528</v>
      </c>
      <c r="T265" s="145">
        <v>120</v>
      </c>
    </row>
    <row r="266" spans="18:20">
      <c r="R266" s="145" t="s">
        <v>529</v>
      </c>
      <c r="S266" s="145" t="s">
        <v>530</v>
      </c>
      <c r="T266" s="145">
        <v>130</v>
      </c>
    </row>
    <row r="267" spans="18:20">
      <c r="R267" s="145" t="s">
        <v>531</v>
      </c>
      <c r="S267" s="145" t="s">
        <v>532</v>
      </c>
      <c r="T267" s="145">
        <v>320</v>
      </c>
    </row>
    <row r="268" spans="18:20">
      <c r="R268" s="145" t="s">
        <v>533</v>
      </c>
      <c r="S268" s="145" t="s">
        <v>534</v>
      </c>
      <c r="T268" s="145">
        <v>110</v>
      </c>
    </row>
    <row r="269" spans="18:20">
      <c r="R269" s="145" t="s">
        <v>535</v>
      </c>
      <c r="S269" s="145" t="s">
        <v>536</v>
      </c>
      <c r="T269" s="145">
        <v>130</v>
      </c>
    </row>
    <row r="270" spans="18:20">
      <c r="R270" s="145" t="s">
        <v>537</v>
      </c>
      <c r="S270" s="145" t="s">
        <v>538</v>
      </c>
      <c r="T270" s="145" t="s">
        <v>231</v>
      </c>
    </row>
    <row r="271" spans="18:20">
      <c r="R271" s="145" t="s">
        <v>539</v>
      </c>
      <c r="S271" s="145" t="s">
        <v>540</v>
      </c>
      <c r="T271" s="145">
        <v>110</v>
      </c>
    </row>
    <row r="272" spans="18:20">
      <c r="R272" s="145" t="s">
        <v>541</v>
      </c>
      <c r="S272" s="145" t="s">
        <v>542</v>
      </c>
      <c r="T272" s="145">
        <v>120</v>
      </c>
    </row>
    <row r="273" spans="18:20">
      <c r="R273" s="145" t="s">
        <v>543</v>
      </c>
      <c r="S273" s="145" t="s">
        <v>544</v>
      </c>
      <c r="T273" s="145">
        <v>130</v>
      </c>
    </row>
    <row r="274" spans="18:20">
      <c r="R274" s="145" t="s">
        <v>545</v>
      </c>
      <c r="S274" s="145" t="s">
        <v>546</v>
      </c>
      <c r="T274" s="145">
        <v>320</v>
      </c>
    </row>
    <row r="275" spans="18:20">
      <c r="R275" s="145" t="s">
        <v>547</v>
      </c>
      <c r="S275" s="145" t="s">
        <v>548</v>
      </c>
      <c r="T275" s="145">
        <v>110</v>
      </c>
    </row>
    <row r="276" spans="18:20">
      <c r="R276" s="145" t="s">
        <v>549</v>
      </c>
      <c r="S276" s="145" t="s">
        <v>550</v>
      </c>
      <c r="T276" s="145">
        <v>130</v>
      </c>
    </row>
    <row r="277" spans="18:20">
      <c r="R277" s="145" t="s">
        <v>551</v>
      </c>
      <c r="S277" s="145" t="s">
        <v>552</v>
      </c>
      <c r="T277" s="145" t="s">
        <v>231</v>
      </c>
    </row>
    <row r="278" spans="18:20">
      <c r="R278" s="145" t="s">
        <v>553</v>
      </c>
      <c r="S278" s="145" t="s">
        <v>554</v>
      </c>
      <c r="T278" s="145">
        <v>110</v>
      </c>
    </row>
    <row r="279" spans="18:20">
      <c r="R279" s="145" t="s">
        <v>555</v>
      </c>
      <c r="S279" s="145" t="s">
        <v>556</v>
      </c>
      <c r="T279" s="145">
        <v>120</v>
      </c>
    </row>
    <row r="280" spans="18:20">
      <c r="R280" s="145" t="s">
        <v>557</v>
      </c>
      <c r="S280" s="145" t="s">
        <v>558</v>
      </c>
      <c r="T280" s="145">
        <v>130</v>
      </c>
    </row>
    <row r="281" spans="18:20">
      <c r="R281" s="145" t="s">
        <v>559</v>
      </c>
      <c r="S281" s="145" t="s">
        <v>560</v>
      </c>
      <c r="T281" s="145">
        <v>320</v>
      </c>
    </row>
    <row r="282" spans="18:20">
      <c r="R282" s="145" t="s">
        <v>561</v>
      </c>
      <c r="S282" s="145" t="s">
        <v>562</v>
      </c>
      <c r="T282" s="145">
        <v>110</v>
      </c>
    </row>
    <row r="283" spans="18:20">
      <c r="R283" s="145" t="s">
        <v>563</v>
      </c>
      <c r="S283" s="145" t="s">
        <v>564</v>
      </c>
      <c r="T283" s="145">
        <v>130</v>
      </c>
    </row>
    <row r="284" spans="18:20">
      <c r="R284" s="145" t="s">
        <v>565</v>
      </c>
      <c r="S284" s="145" t="s">
        <v>566</v>
      </c>
      <c r="T284" s="145" t="s">
        <v>231</v>
      </c>
    </row>
    <row r="285" spans="18:20">
      <c r="R285" s="145" t="s">
        <v>567</v>
      </c>
      <c r="S285" s="145" t="s">
        <v>568</v>
      </c>
      <c r="T285" s="145">
        <v>110</v>
      </c>
    </row>
    <row r="286" spans="18:20">
      <c r="R286" s="145" t="s">
        <v>569</v>
      </c>
      <c r="S286" s="145" t="s">
        <v>570</v>
      </c>
      <c r="T286" s="145">
        <v>120</v>
      </c>
    </row>
    <row r="287" spans="18:20">
      <c r="R287" s="145" t="s">
        <v>571</v>
      </c>
      <c r="S287" s="145" t="s">
        <v>572</v>
      </c>
      <c r="T287" s="145">
        <v>130</v>
      </c>
    </row>
    <row r="288" spans="18:20">
      <c r="R288" s="145" t="s">
        <v>573</v>
      </c>
      <c r="S288" s="145" t="s">
        <v>574</v>
      </c>
      <c r="T288" s="145">
        <v>320</v>
      </c>
    </row>
    <row r="289" spans="18:20">
      <c r="R289" s="145" t="s">
        <v>575</v>
      </c>
      <c r="S289" s="145" t="s">
        <v>576</v>
      </c>
      <c r="T289" s="145">
        <v>110</v>
      </c>
    </row>
    <row r="290" spans="18:20">
      <c r="R290" s="145" t="s">
        <v>577</v>
      </c>
      <c r="S290" s="145" t="s">
        <v>578</v>
      </c>
      <c r="T290" s="145">
        <v>130</v>
      </c>
    </row>
    <row r="291" spans="18:20">
      <c r="R291" s="145" t="s">
        <v>579</v>
      </c>
      <c r="S291" s="145" t="s">
        <v>580</v>
      </c>
      <c r="T291" s="145" t="s">
        <v>231</v>
      </c>
    </row>
    <row r="292" spans="18:20">
      <c r="R292" s="145" t="s">
        <v>581</v>
      </c>
      <c r="S292" s="145" t="s">
        <v>582</v>
      </c>
      <c r="T292" s="145">
        <v>110</v>
      </c>
    </row>
    <row r="293" spans="18:20">
      <c r="R293" s="145" t="s">
        <v>583</v>
      </c>
      <c r="S293" s="145" t="s">
        <v>584</v>
      </c>
      <c r="T293" s="145">
        <v>120</v>
      </c>
    </row>
    <row r="294" spans="18:20">
      <c r="R294" s="145" t="s">
        <v>585</v>
      </c>
      <c r="S294" s="145" t="s">
        <v>586</v>
      </c>
      <c r="T294" s="145">
        <v>130</v>
      </c>
    </row>
    <row r="295" spans="18:20">
      <c r="R295" s="145" t="s">
        <v>587</v>
      </c>
      <c r="S295" s="145" t="s">
        <v>588</v>
      </c>
      <c r="T295" s="145">
        <v>320</v>
      </c>
    </row>
    <row r="296" spans="18:20">
      <c r="R296" s="145" t="s">
        <v>589</v>
      </c>
      <c r="S296" s="145" t="s">
        <v>590</v>
      </c>
      <c r="T296" s="145">
        <v>110</v>
      </c>
    </row>
    <row r="297" spans="18:20">
      <c r="R297" s="145" t="s">
        <v>591</v>
      </c>
      <c r="S297" s="145" t="s">
        <v>592</v>
      </c>
      <c r="T297" s="145">
        <v>130</v>
      </c>
    </row>
    <row r="298" spans="18:20">
      <c r="R298" s="145" t="s">
        <v>593</v>
      </c>
      <c r="S298" s="145" t="s">
        <v>594</v>
      </c>
      <c r="T298" s="145" t="s">
        <v>231</v>
      </c>
    </row>
    <row r="299" spans="18:20">
      <c r="R299" s="145" t="s">
        <v>595</v>
      </c>
      <c r="S299" s="145" t="s">
        <v>596</v>
      </c>
      <c r="T299" s="145">
        <v>110</v>
      </c>
    </row>
    <row r="300" spans="18:20">
      <c r="R300" s="145" t="s">
        <v>597</v>
      </c>
      <c r="S300" s="145" t="s">
        <v>598</v>
      </c>
      <c r="T300" s="145">
        <v>120</v>
      </c>
    </row>
    <row r="301" spans="18:20">
      <c r="R301" s="145" t="s">
        <v>599</v>
      </c>
      <c r="S301" s="145" t="s">
        <v>600</v>
      </c>
      <c r="T301" s="145">
        <v>130</v>
      </c>
    </row>
    <row r="302" spans="18:20">
      <c r="R302" s="145" t="s">
        <v>601</v>
      </c>
      <c r="S302" s="145" t="s">
        <v>602</v>
      </c>
      <c r="T302" s="145">
        <v>320</v>
      </c>
    </row>
    <row r="303" spans="18:20">
      <c r="R303" s="145" t="s">
        <v>603</v>
      </c>
      <c r="S303" s="145" t="s">
        <v>604</v>
      </c>
      <c r="T303" s="145">
        <v>110</v>
      </c>
    </row>
    <row r="304" spans="18:20">
      <c r="R304" s="145" t="s">
        <v>605</v>
      </c>
      <c r="S304" s="145" t="s">
        <v>606</v>
      </c>
      <c r="T304" s="145">
        <v>130</v>
      </c>
    </row>
    <row r="305" spans="18:20">
      <c r="R305" s="145" t="s">
        <v>607</v>
      </c>
      <c r="S305" s="145" t="s">
        <v>608</v>
      </c>
      <c r="T305" s="145">
        <v>110</v>
      </c>
    </row>
    <row r="306" spans="18:20">
      <c r="R306" s="145" t="s">
        <v>609</v>
      </c>
      <c r="S306" s="145" t="s">
        <v>610</v>
      </c>
      <c r="T306" s="145">
        <v>120</v>
      </c>
    </row>
    <row r="307" spans="18:20">
      <c r="R307" s="145" t="s">
        <v>611</v>
      </c>
      <c r="S307" s="145" t="s">
        <v>612</v>
      </c>
      <c r="T307" s="145">
        <v>130</v>
      </c>
    </row>
    <row r="308" spans="18:20">
      <c r="R308" s="145" t="s">
        <v>613</v>
      </c>
      <c r="S308" s="145" t="s">
        <v>614</v>
      </c>
      <c r="T308" s="145">
        <v>320</v>
      </c>
    </row>
    <row r="309" spans="18:20">
      <c r="R309" s="145" t="s">
        <v>615</v>
      </c>
      <c r="S309" s="145" t="s">
        <v>616</v>
      </c>
      <c r="T309" s="145">
        <v>110</v>
      </c>
    </row>
    <row r="310" spans="18:20">
      <c r="R310" s="145" t="s">
        <v>617</v>
      </c>
      <c r="S310" s="145" t="s">
        <v>618</v>
      </c>
      <c r="T310" s="145">
        <v>130</v>
      </c>
    </row>
    <row r="311" spans="18:20">
      <c r="R311" s="145" t="s">
        <v>619</v>
      </c>
      <c r="S311" s="145" t="s">
        <v>620</v>
      </c>
      <c r="T311" s="145">
        <v>110</v>
      </c>
    </row>
    <row r="312" spans="18:20">
      <c r="R312" s="145" t="s">
        <v>621</v>
      </c>
      <c r="S312" s="145" t="s">
        <v>622</v>
      </c>
      <c r="T312" s="145">
        <v>120</v>
      </c>
    </row>
    <row r="313" spans="18:20">
      <c r="R313" s="145" t="s">
        <v>623</v>
      </c>
      <c r="S313" s="145" t="s">
        <v>624</v>
      </c>
      <c r="T313" s="145">
        <v>130</v>
      </c>
    </row>
    <row r="314" spans="18:20">
      <c r="R314" s="145" t="s">
        <v>625</v>
      </c>
      <c r="S314" s="145" t="s">
        <v>626</v>
      </c>
      <c r="T314" s="145">
        <v>320</v>
      </c>
    </row>
    <row r="315" spans="18:20">
      <c r="R315" s="145" t="s">
        <v>627</v>
      </c>
      <c r="S315" s="145" t="s">
        <v>628</v>
      </c>
      <c r="T315" s="145">
        <v>110</v>
      </c>
    </row>
    <row r="316" spans="18:20">
      <c r="R316" s="145" t="s">
        <v>629</v>
      </c>
      <c r="S316" s="145" t="s">
        <v>630</v>
      </c>
      <c r="T316" s="145">
        <v>130</v>
      </c>
    </row>
    <row r="317" spans="18:20">
      <c r="R317" s="145" t="s">
        <v>631</v>
      </c>
      <c r="S317" s="145" t="s">
        <v>632</v>
      </c>
      <c r="T317" s="145" t="s">
        <v>231</v>
      </c>
    </row>
    <row r="318" spans="18:20">
      <c r="R318" s="145" t="s">
        <v>633</v>
      </c>
      <c r="S318" s="145" t="s">
        <v>634</v>
      </c>
      <c r="T318" s="145">
        <v>110</v>
      </c>
    </row>
    <row r="319" spans="18:20">
      <c r="R319" s="145" t="s">
        <v>635</v>
      </c>
      <c r="S319" s="145" t="s">
        <v>636</v>
      </c>
      <c r="T319" s="145">
        <v>120</v>
      </c>
    </row>
    <row r="320" spans="18:20">
      <c r="R320" s="145" t="s">
        <v>637</v>
      </c>
      <c r="S320" s="145" t="s">
        <v>638</v>
      </c>
      <c r="T320" s="145">
        <v>130</v>
      </c>
    </row>
    <row r="321" spans="18:20">
      <c r="R321" s="145" t="s">
        <v>639</v>
      </c>
      <c r="S321" s="145" t="s">
        <v>640</v>
      </c>
      <c r="T321" s="145">
        <v>320</v>
      </c>
    </row>
    <row r="322" spans="18:20">
      <c r="R322" s="145" t="s">
        <v>641</v>
      </c>
      <c r="S322" s="145" t="s">
        <v>642</v>
      </c>
      <c r="T322" s="145">
        <v>110</v>
      </c>
    </row>
    <row r="323" spans="18:20">
      <c r="R323" s="145" t="s">
        <v>643</v>
      </c>
      <c r="S323" s="145" t="s">
        <v>644</v>
      </c>
      <c r="T323" s="145">
        <v>130</v>
      </c>
    </row>
    <row r="324" spans="18:20">
      <c r="R324" s="145" t="s">
        <v>645</v>
      </c>
      <c r="S324" s="145" t="s">
        <v>646</v>
      </c>
      <c r="T324" s="145" t="s">
        <v>231</v>
      </c>
    </row>
    <row r="325" spans="18:20">
      <c r="R325" s="145" t="s">
        <v>647</v>
      </c>
      <c r="S325" s="145" t="s">
        <v>648</v>
      </c>
      <c r="T325" s="145">
        <v>110</v>
      </c>
    </row>
    <row r="326" spans="18:20">
      <c r="R326" s="145" t="s">
        <v>649</v>
      </c>
      <c r="S326" s="145" t="s">
        <v>650</v>
      </c>
      <c r="T326" s="145">
        <v>120</v>
      </c>
    </row>
    <row r="327" spans="18:20">
      <c r="R327" s="145" t="s">
        <v>651</v>
      </c>
      <c r="S327" s="145" t="s">
        <v>652</v>
      </c>
      <c r="T327" s="145">
        <v>130</v>
      </c>
    </row>
    <row r="328" spans="18:20">
      <c r="R328" s="145" t="s">
        <v>653</v>
      </c>
      <c r="S328" s="145" t="s">
        <v>654</v>
      </c>
      <c r="T328" s="145">
        <v>320</v>
      </c>
    </row>
    <row r="329" spans="18:20">
      <c r="R329" s="145" t="s">
        <v>655</v>
      </c>
      <c r="S329" s="145" t="s">
        <v>656</v>
      </c>
      <c r="T329" s="145">
        <v>110</v>
      </c>
    </row>
    <row r="330" spans="18:20">
      <c r="R330" s="145" t="s">
        <v>657</v>
      </c>
      <c r="S330" s="145" t="s">
        <v>658</v>
      </c>
      <c r="T330" s="145">
        <v>130</v>
      </c>
    </row>
    <row r="331" spans="18:20">
      <c r="R331" s="145" t="s">
        <v>659</v>
      </c>
      <c r="S331" s="145" t="s">
        <v>660</v>
      </c>
      <c r="T331" s="145" t="s">
        <v>231</v>
      </c>
    </row>
    <row r="332" spans="18:20">
      <c r="R332" s="145" t="s">
        <v>661</v>
      </c>
      <c r="S332" s="145" t="s">
        <v>662</v>
      </c>
      <c r="T332" s="145">
        <v>110</v>
      </c>
    </row>
    <row r="333" spans="18:20">
      <c r="R333" s="145" t="s">
        <v>663</v>
      </c>
      <c r="S333" s="145" t="s">
        <v>664</v>
      </c>
      <c r="T333" s="145">
        <v>120</v>
      </c>
    </row>
    <row r="334" spans="18:20">
      <c r="R334" s="145" t="s">
        <v>665</v>
      </c>
      <c r="S334" s="145" t="s">
        <v>666</v>
      </c>
      <c r="T334" s="145">
        <v>130</v>
      </c>
    </row>
    <row r="335" spans="18:20">
      <c r="R335" s="145" t="s">
        <v>667</v>
      </c>
      <c r="S335" s="145" t="s">
        <v>668</v>
      </c>
      <c r="T335" s="145">
        <v>320</v>
      </c>
    </row>
    <row r="336" spans="18:20">
      <c r="R336" s="145" t="s">
        <v>669</v>
      </c>
      <c r="S336" s="145" t="s">
        <v>670</v>
      </c>
      <c r="T336" s="145">
        <v>110</v>
      </c>
    </row>
    <row r="337" spans="18:20">
      <c r="R337" s="145" t="s">
        <v>671</v>
      </c>
      <c r="S337" s="145" t="s">
        <v>672</v>
      </c>
      <c r="T337" s="145">
        <v>130</v>
      </c>
    </row>
    <row r="338" spans="18:20">
      <c r="R338" s="145" t="s">
        <v>673</v>
      </c>
      <c r="S338" s="145" t="s">
        <v>674</v>
      </c>
      <c r="T338" s="145" t="s">
        <v>231</v>
      </c>
    </row>
    <row r="339" spans="18:20">
      <c r="R339" s="145" t="s">
        <v>675</v>
      </c>
      <c r="S339" s="145" t="s">
        <v>676</v>
      </c>
      <c r="T339" s="145">
        <v>110</v>
      </c>
    </row>
    <row r="340" spans="18:20">
      <c r="R340" s="145" t="s">
        <v>677</v>
      </c>
      <c r="S340" s="145" t="s">
        <v>678</v>
      </c>
      <c r="T340" s="145">
        <v>120</v>
      </c>
    </row>
    <row r="341" spans="18:20">
      <c r="R341" s="145" t="s">
        <v>679</v>
      </c>
      <c r="S341" s="145" t="s">
        <v>680</v>
      </c>
      <c r="T341" s="145">
        <v>130</v>
      </c>
    </row>
    <row r="342" spans="18:20">
      <c r="R342" s="145" t="s">
        <v>681</v>
      </c>
      <c r="S342" s="145" t="s">
        <v>682</v>
      </c>
      <c r="T342" s="145">
        <v>320</v>
      </c>
    </row>
    <row r="343" spans="18:20">
      <c r="R343" s="145" t="s">
        <v>683</v>
      </c>
      <c r="S343" s="145" t="s">
        <v>684</v>
      </c>
      <c r="T343" s="145">
        <v>110</v>
      </c>
    </row>
    <row r="344" spans="18:20">
      <c r="R344" s="145" t="s">
        <v>685</v>
      </c>
      <c r="S344" s="145" t="s">
        <v>686</v>
      </c>
      <c r="T344" s="145">
        <v>130</v>
      </c>
    </row>
    <row r="345" spans="18:20">
      <c r="R345" s="145" t="s">
        <v>687</v>
      </c>
      <c r="S345" s="145" t="s">
        <v>688</v>
      </c>
      <c r="T345" s="145" t="s">
        <v>231</v>
      </c>
    </row>
    <row r="346" spans="18:20">
      <c r="R346" s="145" t="s">
        <v>689</v>
      </c>
      <c r="S346" s="145" t="s">
        <v>690</v>
      </c>
      <c r="T346" s="145">
        <v>110</v>
      </c>
    </row>
    <row r="347" spans="18:20">
      <c r="R347" s="145" t="s">
        <v>691</v>
      </c>
      <c r="S347" s="145" t="s">
        <v>692</v>
      </c>
      <c r="T347" s="145">
        <v>120</v>
      </c>
    </row>
    <row r="348" spans="18:20">
      <c r="R348" s="145" t="s">
        <v>693</v>
      </c>
      <c r="S348" s="145" t="s">
        <v>694</v>
      </c>
      <c r="T348" s="145">
        <v>130</v>
      </c>
    </row>
    <row r="349" spans="18:20">
      <c r="R349" s="145" t="s">
        <v>695</v>
      </c>
      <c r="S349" s="145" t="s">
        <v>696</v>
      </c>
      <c r="T349" s="145">
        <v>320</v>
      </c>
    </row>
    <row r="350" spans="18:20">
      <c r="R350" s="145" t="s">
        <v>697</v>
      </c>
      <c r="S350" s="145" t="s">
        <v>698</v>
      </c>
      <c r="T350" s="145">
        <v>110</v>
      </c>
    </row>
    <row r="351" spans="18:20">
      <c r="R351" s="145" t="s">
        <v>699</v>
      </c>
      <c r="S351" s="145" t="s">
        <v>700</v>
      </c>
      <c r="T351" s="145">
        <v>130</v>
      </c>
    </row>
    <row r="352" spans="18:20">
      <c r="R352" s="145" t="s">
        <v>701</v>
      </c>
      <c r="S352" s="145" t="s">
        <v>702</v>
      </c>
      <c r="T352" s="145" t="s">
        <v>231</v>
      </c>
    </row>
    <row r="353" spans="18:20">
      <c r="R353" s="145" t="s">
        <v>703</v>
      </c>
      <c r="S353" s="145" t="s">
        <v>704</v>
      </c>
      <c r="T353" s="145">
        <v>110</v>
      </c>
    </row>
    <row r="354" spans="18:20">
      <c r="R354" s="145" t="s">
        <v>705</v>
      </c>
      <c r="S354" s="145" t="s">
        <v>706</v>
      </c>
      <c r="T354" s="145">
        <v>120</v>
      </c>
    </row>
    <row r="355" spans="18:20">
      <c r="R355" s="145" t="s">
        <v>707</v>
      </c>
      <c r="S355" s="145" t="s">
        <v>708</v>
      </c>
      <c r="T355" s="145">
        <v>130</v>
      </c>
    </row>
    <row r="356" spans="18:20">
      <c r="R356" s="145" t="s">
        <v>709</v>
      </c>
      <c r="S356" s="145" t="s">
        <v>710</v>
      </c>
      <c r="T356" s="145">
        <v>320</v>
      </c>
    </row>
    <row r="357" spans="18:20">
      <c r="R357" s="145" t="s">
        <v>711</v>
      </c>
      <c r="S357" s="145" t="s">
        <v>712</v>
      </c>
      <c r="T357" s="145">
        <v>110</v>
      </c>
    </row>
    <row r="358" spans="18:20">
      <c r="R358" s="145" t="s">
        <v>713</v>
      </c>
      <c r="S358" s="145" t="s">
        <v>714</v>
      </c>
      <c r="T358" s="145">
        <v>130</v>
      </c>
    </row>
    <row r="359" spans="18:20">
      <c r="R359" s="145" t="s">
        <v>715</v>
      </c>
      <c r="S359" s="145" t="s">
        <v>716</v>
      </c>
      <c r="T359" s="145" t="s">
        <v>231</v>
      </c>
    </row>
    <row r="360" spans="18:20">
      <c r="R360" s="145" t="s">
        <v>717</v>
      </c>
      <c r="S360" s="145" t="s">
        <v>718</v>
      </c>
      <c r="T360" s="145">
        <v>110</v>
      </c>
    </row>
    <row r="361" spans="18:20">
      <c r="R361" s="145" t="s">
        <v>719</v>
      </c>
      <c r="S361" s="145" t="s">
        <v>720</v>
      </c>
      <c r="T361" s="145">
        <v>120</v>
      </c>
    </row>
    <row r="362" spans="18:20">
      <c r="R362" s="145" t="s">
        <v>721</v>
      </c>
      <c r="S362" s="145" t="s">
        <v>722</v>
      </c>
      <c r="T362" s="145">
        <v>130</v>
      </c>
    </row>
    <row r="363" spans="18:20">
      <c r="R363" s="145" t="s">
        <v>723</v>
      </c>
      <c r="S363" s="145" t="s">
        <v>724</v>
      </c>
      <c r="T363" s="145">
        <v>320</v>
      </c>
    </row>
    <row r="364" spans="18:20">
      <c r="R364" s="145" t="s">
        <v>725</v>
      </c>
      <c r="S364" s="145" t="s">
        <v>726</v>
      </c>
      <c r="T364" s="145">
        <v>110</v>
      </c>
    </row>
    <row r="365" spans="18:20">
      <c r="R365" s="145" t="s">
        <v>727</v>
      </c>
      <c r="S365" s="145" t="s">
        <v>728</v>
      </c>
      <c r="T365" s="145">
        <v>130</v>
      </c>
    </row>
    <row r="366" spans="18:20">
      <c r="R366" s="145" t="s">
        <v>729</v>
      </c>
      <c r="S366" s="145" t="s">
        <v>730</v>
      </c>
      <c r="T366" s="145" t="s">
        <v>231</v>
      </c>
    </row>
    <row r="367" spans="18:20">
      <c r="R367" s="145" t="s">
        <v>731</v>
      </c>
      <c r="S367" s="145" t="s">
        <v>732</v>
      </c>
      <c r="T367" s="145">
        <v>110</v>
      </c>
    </row>
    <row r="368" spans="18:20">
      <c r="R368" s="145" t="s">
        <v>733</v>
      </c>
      <c r="S368" s="145" t="s">
        <v>734</v>
      </c>
      <c r="T368" s="145">
        <v>120</v>
      </c>
    </row>
    <row r="369" spans="18:20">
      <c r="R369" s="145" t="s">
        <v>735</v>
      </c>
      <c r="S369" s="145" t="s">
        <v>736</v>
      </c>
      <c r="T369" s="145">
        <v>130</v>
      </c>
    </row>
    <row r="370" spans="18:20">
      <c r="R370" s="145" t="s">
        <v>737</v>
      </c>
      <c r="S370" s="145" t="s">
        <v>738</v>
      </c>
      <c r="T370" s="145">
        <v>320</v>
      </c>
    </row>
    <row r="371" spans="18:20">
      <c r="R371" s="145" t="s">
        <v>739</v>
      </c>
      <c r="S371" s="145" t="s">
        <v>740</v>
      </c>
      <c r="T371" s="145">
        <v>130</v>
      </c>
    </row>
    <row r="372" spans="18:20">
      <c r="R372" s="145" t="s">
        <v>741</v>
      </c>
      <c r="S372" s="145" t="s">
        <v>742</v>
      </c>
      <c r="T372" s="145" t="s">
        <v>231</v>
      </c>
    </row>
    <row r="373" spans="18:20">
      <c r="R373" s="145" t="s">
        <v>743</v>
      </c>
      <c r="S373" s="145" t="s">
        <v>744</v>
      </c>
      <c r="T373" s="145">
        <v>110</v>
      </c>
    </row>
    <row r="374" spans="18:20">
      <c r="R374" s="145" t="s">
        <v>745</v>
      </c>
      <c r="S374" s="145" t="s">
        <v>746</v>
      </c>
      <c r="T374" s="145">
        <v>120</v>
      </c>
    </row>
    <row r="375" spans="18:20">
      <c r="R375" s="145" t="s">
        <v>747</v>
      </c>
      <c r="S375" s="145" t="s">
        <v>748</v>
      </c>
      <c r="T375" s="145">
        <v>130</v>
      </c>
    </row>
    <row r="376" spans="18:20">
      <c r="R376" s="145" t="s">
        <v>749</v>
      </c>
      <c r="S376" s="145" t="s">
        <v>750</v>
      </c>
      <c r="T376" s="145">
        <v>320</v>
      </c>
    </row>
    <row r="377" spans="18:20">
      <c r="R377" s="145" t="s">
        <v>751</v>
      </c>
      <c r="S377" s="145" t="s">
        <v>752</v>
      </c>
      <c r="T377" s="145">
        <v>130</v>
      </c>
    </row>
    <row r="378" spans="18:20">
      <c r="R378" s="145" t="s">
        <v>753</v>
      </c>
      <c r="S378" s="145" t="s">
        <v>754</v>
      </c>
      <c r="T378" s="145" t="s">
        <v>231</v>
      </c>
    </row>
    <row r="379" spans="18:20">
      <c r="R379" s="145" t="s">
        <v>755</v>
      </c>
      <c r="S379" s="145" t="s">
        <v>756</v>
      </c>
      <c r="T379" s="145">
        <v>110</v>
      </c>
    </row>
    <row r="380" spans="18:20">
      <c r="R380" s="145" t="s">
        <v>757</v>
      </c>
      <c r="S380" s="145" t="s">
        <v>758</v>
      </c>
      <c r="T380" s="145">
        <v>120</v>
      </c>
    </row>
    <row r="381" spans="18:20">
      <c r="R381" s="145" t="s">
        <v>759</v>
      </c>
      <c r="S381" s="145" t="s">
        <v>760</v>
      </c>
      <c r="T381" s="145">
        <v>130</v>
      </c>
    </row>
    <row r="382" spans="18:20">
      <c r="R382" s="145" t="s">
        <v>761</v>
      </c>
      <c r="S382" s="145" t="s">
        <v>762</v>
      </c>
      <c r="T382" s="145">
        <v>320</v>
      </c>
    </row>
    <row r="383" spans="18:20">
      <c r="R383" s="145" t="s">
        <v>763</v>
      </c>
      <c r="S383" s="145" t="s">
        <v>764</v>
      </c>
      <c r="T383" s="145">
        <v>130</v>
      </c>
    </row>
    <row r="384" spans="18:20">
      <c r="R384" s="145" t="s">
        <v>765</v>
      </c>
      <c r="S384" s="145" t="s">
        <v>766</v>
      </c>
      <c r="T384" s="145" t="s">
        <v>231</v>
      </c>
    </row>
    <row r="385" spans="18:20">
      <c r="R385" s="145" t="s">
        <v>767</v>
      </c>
      <c r="S385" s="145" t="s">
        <v>768</v>
      </c>
      <c r="T385" s="145">
        <v>110</v>
      </c>
    </row>
    <row r="386" spans="18:20">
      <c r="R386" s="145" t="s">
        <v>769</v>
      </c>
      <c r="S386" s="145" t="s">
        <v>770</v>
      </c>
      <c r="T386" s="145">
        <v>120</v>
      </c>
    </row>
    <row r="387" spans="18:20">
      <c r="R387" s="145" t="s">
        <v>771</v>
      </c>
      <c r="S387" s="145" t="s">
        <v>772</v>
      </c>
      <c r="T387" s="145">
        <v>130</v>
      </c>
    </row>
    <row r="388" spans="18:20">
      <c r="R388" s="145" t="s">
        <v>773</v>
      </c>
      <c r="S388" s="145" t="s">
        <v>774</v>
      </c>
      <c r="T388" s="145">
        <v>320</v>
      </c>
    </row>
    <row r="389" spans="18:20">
      <c r="R389" s="145" t="s">
        <v>775</v>
      </c>
      <c r="S389" s="145" t="s">
        <v>776</v>
      </c>
      <c r="T389" s="145">
        <v>130</v>
      </c>
    </row>
    <row r="390" spans="18:20">
      <c r="R390" s="145" t="s">
        <v>777</v>
      </c>
      <c r="S390" s="145" t="s">
        <v>778</v>
      </c>
      <c r="T390" s="145" t="s">
        <v>231</v>
      </c>
    </row>
    <row r="391" spans="18:20">
      <c r="R391" s="145" t="s">
        <v>779</v>
      </c>
      <c r="S391" s="145" t="s">
        <v>780</v>
      </c>
      <c r="T391" s="145">
        <v>110</v>
      </c>
    </row>
    <row r="392" spans="18:20">
      <c r="R392" s="145" t="s">
        <v>781</v>
      </c>
      <c r="S392" s="145" t="s">
        <v>782</v>
      </c>
      <c r="T392" s="145">
        <v>120</v>
      </c>
    </row>
    <row r="393" spans="18:20">
      <c r="R393" s="145" t="s">
        <v>783</v>
      </c>
      <c r="S393" s="145" t="s">
        <v>784</v>
      </c>
      <c r="T393" s="145">
        <v>130</v>
      </c>
    </row>
    <row r="394" spans="18:20">
      <c r="R394" s="145" t="s">
        <v>785</v>
      </c>
      <c r="S394" s="145" t="s">
        <v>786</v>
      </c>
      <c r="T394" s="145">
        <v>320</v>
      </c>
    </row>
    <row r="395" spans="18:20">
      <c r="R395" s="145" t="s">
        <v>787</v>
      </c>
      <c r="S395" s="145" t="s">
        <v>788</v>
      </c>
      <c r="T395" s="145">
        <v>130</v>
      </c>
    </row>
    <row r="396" spans="18:20">
      <c r="R396" s="145" t="s">
        <v>789</v>
      </c>
      <c r="S396" s="145" t="s">
        <v>790</v>
      </c>
      <c r="T396" s="145" t="s">
        <v>231</v>
      </c>
    </row>
    <row r="397" spans="18:20">
      <c r="R397" s="145" t="s">
        <v>791</v>
      </c>
      <c r="S397" s="145" t="s">
        <v>792</v>
      </c>
      <c r="T397" s="145">
        <v>110</v>
      </c>
    </row>
    <row r="398" spans="18:20">
      <c r="R398" s="145" t="s">
        <v>793</v>
      </c>
      <c r="S398" s="145" t="s">
        <v>794</v>
      </c>
      <c r="T398" s="145">
        <v>120</v>
      </c>
    </row>
    <row r="399" spans="18:20">
      <c r="R399" s="145" t="s">
        <v>795</v>
      </c>
      <c r="S399" s="145" t="s">
        <v>796</v>
      </c>
      <c r="T399" s="145">
        <v>130</v>
      </c>
    </row>
    <row r="400" spans="18:20">
      <c r="R400" s="145" t="s">
        <v>797</v>
      </c>
      <c r="S400" s="145" t="s">
        <v>798</v>
      </c>
      <c r="T400" s="145">
        <v>320</v>
      </c>
    </row>
    <row r="401" spans="18:20">
      <c r="R401" s="145" t="s">
        <v>799</v>
      </c>
      <c r="S401" s="145" t="s">
        <v>800</v>
      </c>
      <c r="T401" s="145">
        <v>110</v>
      </c>
    </row>
    <row r="402" spans="18:20">
      <c r="R402" s="145" t="s">
        <v>801</v>
      </c>
      <c r="S402" s="145" t="s">
        <v>802</v>
      </c>
      <c r="T402" s="145">
        <v>130</v>
      </c>
    </row>
    <row r="403" spans="18:20">
      <c r="R403" s="145" t="s">
        <v>803</v>
      </c>
      <c r="S403" s="145" t="s">
        <v>804</v>
      </c>
      <c r="T403" s="145" t="s">
        <v>231</v>
      </c>
    </row>
    <row r="404" spans="18:20">
      <c r="R404" s="145" t="s">
        <v>805</v>
      </c>
      <c r="S404" s="145" t="s">
        <v>806</v>
      </c>
      <c r="T404" s="145">
        <v>110</v>
      </c>
    </row>
    <row r="405" spans="18:20">
      <c r="R405" s="145" t="s">
        <v>807</v>
      </c>
      <c r="S405" s="145" t="s">
        <v>808</v>
      </c>
      <c r="T405" s="145">
        <v>120</v>
      </c>
    </row>
    <row r="406" spans="18:20">
      <c r="R406" s="145" t="s">
        <v>809</v>
      </c>
      <c r="S406" s="145" t="s">
        <v>810</v>
      </c>
      <c r="T406" s="145">
        <v>130</v>
      </c>
    </row>
    <row r="407" spans="18:20">
      <c r="R407" s="145" t="s">
        <v>811</v>
      </c>
      <c r="S407" s="145" t="s">
        <v>812</v>
      </c>
      <c r="T407" s="145">
        <v>320</v>
      </c>
    </row>
    <row r="408" spans="18:20">
      <c r="R408" s="145" t="s">
        <v>813</v>
      </c>
      <c r="S408" s="145" t="s">
        <v>814</v>
      </c>
      <c r="T408" s="145">
        <v>110</v>
      </c>
    </row>
    <row r="409" spans="18:20">
      <c r="R409" s="145" t="s">
        <v>815</v>
      </c>
      <c r="S409" s="145" t="s">
        <v>816</v>
      </c>
      <c r="T409" s="145">
        <v>130</v>
      </c>
    </row>
    <row r="410" spans="18:20">
      <c r="R410" s="145" t="s">
        <v>817</v>
      </c>
      <c r="S410" s="145" t="s">
        <v>818</v>
      </c>
      <c r="T410" s="145" t="s">
        <v>231</v>
      </c>
    </row>
    <row r="411" spans="18:20">
      <c r="R411" s="145" t="s">
        <v>819</v>
      </c>
      <c r="S411" s="145" t="s">
        <v>820</v>
      </c>
      <c r="T411" s="145">
        <v>110</v>
      </c>
    </row>
    <row r="412" spans="18:20">
      <c r="R412" s="145" t="s">
        <v>821</v>
      </c>
      <c r="S412" s="145" t="s">
        <v>822</v>
      </c>
      <c r="T412" s="145">
        <v>120</v>
      </c>
    </row>
    <row r="413" spans="18:20">
      <c r="R413" s="145" t="s">
        <v>823</v>
      </c>
      <c r="S413" s="145" t="s">
        <v>824</v>
      </c>
      <c r="T413" s="145">
        <v>130</v>
      </c>
    </row>
    <row r="414" spans="18:20">
      <c r="R414" s="145" t="s">
        <v>825</v>
      </c>
      <c r="S414" s="145" t="s">
        <v>826</v>
      </c>
      <c r="T414" s="145">
        <v>320</v>
      </c>
    </row>
    <row r="415" spans="18:20">
      <c r="R415" s="145" t="s">
        <v>827</v>
      </c>
      <c r="S415" s="145" t="s">
        <v>828</v>
      </c>
      <c r="T415" s="145">
        <v>110</v>
      </c>
    </row>
    <row r="416" spans="18:20">
      <c r="R416" s="145" t="s">
        <v>829</v>
      </c>
      <c r="S416" s="145" t="s">
        <v>830</v>
      </c>
      <c r="T416" s="145">
        <v>130</v>
      </c>
    </row>
    <row r="417" spans="18:20">
      <c r="R417" s="145" t="s">
        <v>831</v>
      </c>
      <c r="S417" s="145" t="s">
        <v>832</v>
      </c>
      <c r="T417" s="145" t="s">
        <v>231</v>
      </c>
    </row>
    <row r="418" spans="18:20">
      <c r="R418" s="145" t="s">
        <v>833</v>
      </c>
      <c r="S418" s="145" t="s">
        <v>834</v>
      </c>
      <c r="T418" s="145">
        <v>110</v>
      </c>
    </row>
    <row r="419" spans="18:20">
      <c r="R419" s="145" t="s">
        <v>835</v>
      </c>
      <c r="S419" s="145" t="s">
        <v>836</v>
      </c>
      <c r="T419" s="145">
        <v>120</v>
      </c>
    </row>
    <row r="420" spans="18:20">
      <c r="R420" s="145" t="s">
        <v>837</v>
      </c>
      <c r="S420" s="145" t="s">
        <v>838</v>
      </c>
      <c r="T420" s="145">
        <v>130</v>
      </c>
    </row>
    <row r="421" spans="18:20">
      <c r="R421" s="145" t="s">
        <v>839</v>
      </c>
      <c r="S421" s="145" t="s">
        <v>840</v>
      </c>
      <c r="T421" s="145">
        <v>320</v>
      </c>
    </row>
    <row r="422" spans="18:20">
      <c r="R422" s="145" t="s">
        <v>841</v>
      </c>
      <c r="S422" s="145" t="s">
        <v>842</v>
      </c>
      <c r="T422" s="145">
        <v>110</v>
      </c>
    </row>
    <row r="423" spans="18:20">
      <c r="R423" s="145" t="s">
        <v>843</v>
      </c>
      <c r="S423" s="145" t="s">
        <v>844</v>
      </c>
      <c r="T423" s="145">
        <v>130</v>
      </c>
    </row>
    <row r="424" spans="18:20">
      <c r="R424" s="145" t="s">
        <v>845</v>
      </c>
      <c r="S424" s="145" t="s">
        <v>846</v>
      </c>
      <c r="T424" s="145" t="s">
        <v>231</v>
      </c>
    </row>
    <row r="425" spans="18:20">
      <c r="R425" s="145" t="s">
        <v>847</v>
      </c>
      <c r="S425" s="145" t="s">
        <v>848</v>
      </c>
      <c r="T425" s="145">
        <v>110</v>
      </c>
    </row>
    <row r="426" spans="18:20">
      <c r="R426" s="145" t="s">
        <v>849</v>
      </c>
      <c r="S426" s="145" t="s">
        <v>850</v>
      </c>
      <c r="T426" s="145">
        <v>120</v>
      </c>
    </row>
    <row r="427" spans="18:20">
      <c r="R427" s="145" t="s">
        <v>851</v>
      </c>
      <c r="S427" s="145" t="s">
        <v>852</v>
      </c>
      <c r="T427" s="145">
        <v>130</v>
      </c>
    </row>
    <row r="428" spans="18:20">
      <c r="R428" s="145" t="s">
        <v>853</v>
      </c>
      <c r="S428" s="145" t="s">
        <v>854</v>
      </c>
      <c r="T428" s="145">
        <v>320</v>
      </c>
    </row>
    <row r="429" spans="18:20">
      <c r="R429" s="145" t="s">
        <v>855</v>
      </c>
      <c r="S429" s="145" t="s">
        <v>856</v>
      </c>
      <c r="T429" s="145">
        <v>110</v>
      </c>
    </row>
    <row r="430" spans="18:20">
      <c r="R430" s="145" t="s">
        <v>857</v>
      </c>
      <c r="S430" s="145" t="s">
        <v>858</v>
      </c>
      <c r="T430" s="145">
        <v>130</v>
      </c>
    </row>
    <row r="431" spans="18:20">
      <c r="R431" s="145" t="s">
        <v>859</v>
      </c>
      <c r="S431" s="145" t="s">
        <v>860</v>
      </c>
      <c r="T431" s="145" t="s">
        <v>231</v>
      </c>
    </row>
    <row r="432" spans="18:20">
      <c r="R432" s="145" t="s">
        <v>861</v>
      </c>
      <c r="S432" s="145" t="s">
        <v>862</v>
      </c>
      <c r="T432" s="145">
        <v>110</v>
      </c>
    </row>
    <row r="433" spans="18:20">
      <c r="R433" s="145" t="s">
        <v>863</v>
      </c>
      <c r="S433" s="145" t="s">
        <v>864</v>
      </c>
      <c r="T433" s="145">
        <v>120</v>
      </c>
    </row>
    <row r="434" spans="18:20">
      <c r="R434" s="145" t="s">
        <v>865</v>
      </c>
      <c r="S434" s="145" t="s">
        <v>866</v>
      </c>
      <c r="T434" s="145">
        <v>130</v>
      </c>
    </row>
    <row r="435" spans="18:20">
      <c r="R435" s="145" t="s">
        <v>867</v>
      </c>
      <c r="S435" s="145" t="s">
        <v>868</v>
      </c>
      <c r="T435" s="145">
        <v>320</v>
      </c>
    </row>
    <row r="436" spans="18:20">
      <c r="R436" s="145" t="s">
        <v>869</v>
      </c>
      <c r="S436" s="145" t="s">
        <v>870</v>
      </c>
      <c r="T436" s="145">
        <v>110</v>
      </c>
    </row>
    <row r="437" spans="18:20">
      <c r="R437" s="145" t="s">
        <v>871</v>
      </c>
      <c r="S437" s="145" t="s">
        <v>872</v>
      </c>
      <c r="T437" s="145">
        <v>130</v>
      </c>
    </row>
    <row r="438" spans="18:20">
      <c r="R438" s="145" t="s">
        <v>873</v>
      </c>
      <c r="S438" s="145" t="s">
        <v>874</v>
      </c>
      <c r="T438" s="145" t="s">
        <v>231</v>
      </c>
    </row>
    <row r="439" spans="18:20">
      <c r="R439" s="145" t="s">
        <v>875</v>
      </c>
      <c r="S439" s="145" t="s">
        <v>876</v>
      </c>
      <c r="T439" s="145">
        <v>110</v>
      </c>
    </row>
    <row r="440" spans="18:20">
      <c r="R440" s="145" t="s">
        <v>877</v>
      </c>
      <c r="S440" s="145" t="s">
        <v>878</v>
      </c>
      <c r="T440" s="145">
        <v>120</v>
      </c>
    </row>
    <row r="441" spans="18:20">
      <c r="R441" s="145" t="s">
        <v>879</v>
      </c>
      <c r="S441" s="145" t="s">
        <v>880</v>
      </c>
      <c r="T441" s="145">
        <v>130</v>
      </c>
    </row>
    <row r="442" spans="18:20">
      <c r="R442" s="145" t="s">
        <v>881</v>
      </c>
      <c r="S442" s="145" t="s">
        <v>882</v>
      </c>
      <c r="T442" s="145">
        <v>320</v>
      </c>
    </row>
    <row r="443" spans="18:20">
      <c r="R443" s="145" t="s">
        <v>883</v>
      </c>
      <c r="S443" s="145" t="s">
        <v>884</v>
      </c>
      <c r="T443" s="145">
        <v>110</v>
      </c>
    </row>
    <row r="444" spans="18:20">
      <c r="R444" s="145" t="s">
        <v>885</v>
      </c>
      <c r="S444" s="145" t="s">
        <v>886</v>
      </c>
      <c r="T444" s="145">
        <v>130</v>
      </c>
    </row>
    <row r="445" spans="18:20">
      <c r="R445" s="145" t="s">
        <v>887</v>
      </c>
      <c r="S445" s="145" t="s">
        <v>888</v>
      </c>
      <c r="T445" s="145" t="s">
        <v>231</v>
      </c>
    </row>
    <row r="446" spans="18:20">
      <c r="R446" s="145" t="s">
        <v>889</v>
      </c>
      <c r="S446" s="145" t="s">
        <v>890</v>
      </c>
      <c r="T446" s="145">
        <v>110</v>
      </c>
    </row>
    <row r="447" spans="18:20">
      <c r="R447" s="145" t="s">
        <v>891</v>
      </c>
      <c r="S447" s="145" t="s">
        <v>892</v>
      </c>
      <c r="T447" s="145">
        <v>120</v>
      </c>
    </row>
    <row r="448" spans="18:20">
      <c r="R448" s="145" t="s">
        <v>893</v>
      </c>
      <c r="S448" s="145" t="s">
        <v>894</v>
      </c>
      <c r="T448" s="145">
        <v>130</v>
      </c>
    </row>
    <row r="449" spans="18:20">
      <c r="R449" s="145" t="s">
        <v>895</v>
      </c>
      <c r="S449" s="145" t="s">
        <v>896</v>
      </c>
      <c r="T449" s="145">
        <v>320</v>
      </c>
    </row>
    <row r="450" spans="18:20">
      <c r="R450" s="145" t="s">
        <v>897</v>
      </c>
      <c r="S450" s="145" t="s">
        <v>898</v>
      </c>
      <c r="T450" s="145">
        <v>110</v>
      </c>
    </row>
    <row r="451" spans="18:20">
      <c r="R451" s="145" t="s">
        <v>899</v>
      </c>
      <c r="S451" s="145" t="s">
        <v>900</v>
      </c>
      <c r="T451" s="145">
        <v>130</v>
      </c>
    </row>
    <row r="452" spans="18:20">
      <c r="R452" s="145" t="s">
        <v>901</v>
      </c>
      <c r="S452" s="145" t="s">
        <v>902</v>
      </c>
      <c r="T452" s="145" t="s">
        <v>231</v>
      </c>
    </row>
    <row r="453" spans="18:20">
      <c r="R453" s="145" t="s">
        <v>903</v>
      </c>
      <c r="S453" s="145" t="s">
        <v>904</v>
      </c>
      <c r="T453" s="145">
        <v>110</v>
      </c>
    </row>
    <row r="454" spans="18:20">
      <c r="R454" s="145" t="s">
        <v>905</v>
      </c>
      <c r="S454" s="145" t="s">
        <v>906</v>
      </c>
      <c r="T454" s="145">
        <v>120</v>
      </c>
    </row>
    <row r="455" spans="18:20">
      <c r="R455" s="145" t="s">
        <v>907</v>
      </c>
      <c r="S455" s="145" t="s">
        <v>908</v>
      </c>
      <c r="T455" s="145">
        <v>130</v>
      </c>
    </row>
    <row r="456" spans="18:20">
      <c r="R456" s="145" t="s">
        <v>909</v>
      </c>
      <c r="S456" s="145" t="s">
        <v>910</v>
      </c>
      <c r="T456" s="145">
        <v>320</v>
      </c>
    </row>
    <row r="457" spans="18:20">
      <c r="R457" s="145" t="s">
        <v>911</v>
      </c>
      <c r="S457" s="145" t="s">
        <v>912</v>
      </c>
      <c r="T457" s="145">
        <v>110</v>
      </c>
    </row>
    <row r="458" spans="18:20">
      <c r="R458" s="145" t="s">
        <v>913</v>
      </c>
      <c r="S458" s="145" t="s">
        <v>914</v>
      </c>
      <c r="T458" s="145">
        <v>130</v>
      </c>
    </row>
    <row r="459" spans="18:20">
      <c r="R459" s="145" t="s">
        <v>915</v>
      </c>
      <c r="S459" s="145" t="s">
        <v>916</v>
      </c>
      <c r="T459" s="145" t="s">
        <v>231</v>
      </c>
    </row>
    <row r="460" spans="18:20">
      <c r="R460" s="145" t="s">
        <v>917</v>
      </c>
      <c r="S460" s="145" t="s">
        <v>918</v>
      </c>
      <c r="T460" s="145">
        <v>110</v>
      </c>
    </row>
    <row r="461" spans="18:20">
      <c r="R461" s="145" t="s">
        <v>919</v>
      </c>
      <c r="S461" s="145" t="s">
        <v>920</v>
      </c>
      <c r="T461" s="145">
        <v>120</v>
      </c>
    </row>
    <row r="462" spans="18:20">
      <c r="R462" s="145" t="s">
        <v>921</v>
      </c>
      <c r="S462" s="145" t="s">
        <v>922</v>
      </c>
      <c r="T462" s="145">
        <v>130</v>
      </c>
    </row>
    <row r="463" spans="18:20">
      <c r="R463" s="145" t="s">
        <v>923</v>
      </c>
      <c r="S463" s="145" t="s">
        <v>924</v>
      </c>
      <c r="T463" s="145">
        <v>320</v>
      </c>
    </row>
    <row r="464" spans="18:20">
      <c r="R464" s="145" t="s">
        <v>925</v>
      </c>
      <c r="S464" s="145" t="s">
        <v>926</v>
      </c>
      <c r="T464" s="145">
        <v>110</v>
      </c>
    </row>
    <row r="465" spans="18:20">
      <c r="R465" s="145" t="s">
        <v>927</v>
      </c>
      <c r="S465" s="145" t="s">
        <v>928</v>
      </c>
      <c r="T465" s="145">
        <v>130</v>
      </c>
    </row>
    <row r="466" spans="18:20">
      <c r="R466" s="145" t="s">
        <v>929</v>
      </c>
      <c r="S466" s="145" t="s">
        <v>930</v>
      </c>
      <c r="T466" s="145" t="s">
        <v>231</v>
      </c>
    </row>
    <row r="467" spans="18:20">
      <c r="R467" s="145" t="s">
        <v>931</v>
      </c>
      <c r="S467" s="145" t="s">
        <v>932</v>
      </c>
      <c r="T467" s="145">
        <v>110</v>
      </c>
    </row>
    <row r="468" spans="18:20">
      <c r="R468" s="145" t="s">
        <v>933</v>
      </c>
      <c r="S468" s="145" t="s">
        <v>934</v>
      </c>
      <c r="T468" s="145">
        <v>120</v>
      </c>
    </row>
    <row r="469" spans="18:20">
      <c r="R469" s="145" t="s">
        <v>935</v>
      </c>
      <c r="S469" s="145" t="s">
        <v>936</v>
      </c>
      <c r="T469" s="145">
        <v>130</v>
      </c>
    </row>
    <row r="470" spans="18:20">
      <c r="R470" s="145" t="s">
        <v>937</v>
      </c>
      <c r="S470" s="145" t="s">
        <v>938</v>
      </c>
      <c r="T470" s="145">
        <v>320</v>
      </c>
    </row>
    <row r="471" spans="18:20">
      <c r="R471" s="145" t="s">
        <v>939</v>
      </c>
      <c r="S471" s="145" t="s">
        <v>940</v>
      </c>
      <c r="T471" s="145">
        <v>110</v>
      </c>
    </row>
    <row r="472" spans="18:20">
      <c r="R472" s="145" t="s">
        <v>941</v>
      </c>
      <c r="S472" s="145" t="s">
        <v>942</v>
      </c>
      <c r="T472" s="145">
        <v>130</v>
      </c>
    </row>
    <row r="473" spans="18:20">
      <c r="R473" s="145" t="s">
        <v>943</v>
      </c>
      <c r="S473" s="145" t="s">
        <v>944</v>
      </c>
      <c r="T473" s="145" t="s">
        <v>231</v>
      </c>
    </row>
    <row r="474" spans="18:20">
      <c r="R474" s="145" t="s">
        <v>945</v>
      </c>
      <c r="S474" s="145" t="s">
        <v>946</v>
      </c>
      <c r="T474" s="145">
        <v>110</v>
      </c>
    </row>
    <row r="475" spans="18:20">
      <c r="R475" s="145" t="s">
        <v>947</v>
      </c>
      <c r="S475" s="145" t="s">
        <v>948</v>
      </c>
      <c r="T475" s="145">
        <v>120</v>
      </c>
    </row>
    <row r="476" spans="18:20">
      <c r="R476" s="145" t="s">
        <v>949</v>
      </c>
      <c r="S476" s="145" t="s">
        <v>950</v>
      </c>
      <c r="T476" s="145">
        <v>130</v>
      </c>
    </row>
    <row r="477" spans="18:20">
      <c r="R477" s="145" t="s">
        <v>951</v>
      </c>
      <c r="S477" s="145" t="s">
        <v>952</v>
      </c>
      <c r="T477" s="145">
        <v>320</v>
      </c>
    </row>
    <row r="478" spans="18:20">
      <c r="R478" s="145" t="s">
        <v>953</v>
      </c>
      <c r="S478" s="145" t="s">
        <v>954</v>
      </c>
      <c r="T478" s="145">
        <v>110</v>
      </c>
    </row>
    <row r="479" spans="18:20">
      <c r="R479" s="145" t="s">
        <v>955</v>
      </c>
      <c r="S479" s="145" t="s">
        <v>956</v>
      </c>
      <c r="T479" s="145">
        <v>130</v>
      </c>
    </row>
    <row r="480" spans="18:20">
      <c r="R480" s="145" t="s">
        <v>957</v>
      </c>
      <c r="S480" s="145" t="s">
        <v>958</v>
      </c>
      <c r="T480" s="145" t="s">
        <v>231</v>
      </c>
    </row>
    <row r="481" spans="18:20">
      <c r="R481" s="145" t="s">
        <v>959</v>
      </c>
      <c r="S481" s="145" t="s">
        <v>960</v>
      </c>
      <c r="T481" s="145">
        <v>110</v>
      </c>
    </row>
    <row r="482" spans="18:20">
      <c r="R482" s="145" t="s">
        <v>961</v>
      </c>
      <c r="S482" s="145" t="s">
        <v>962</v>
      </c>
      <c r="T482" s="145">
        <v>120</v>
      </c>
    </row>
    <row r="483" spans="18:20">
      <c r="R483" s="145" t="s">
        <v>963</v>
      </c>
      <c r="S483" s="145" t="s">
        <v>964</v>
      </c>
      <c r="T483" s="145">
        <v>130</v>
      </c>
    </row>
    <row r="484" spans="18:20">
      <c r="R484" s="145" t="s">
        <v>965</v>
      </c>
      <c r="S484" s="145" t="s">
        <v>966</v>
      </c>
      <c r="T484" s="145">
        <v>320</v>
      </c>
    </row>
    <row r="485" spans="18:20">
      <c r="R485" s="145" t="s">
        <v>967</v>
      </c>
      <c r="S485" s="145" t="s">
        <v>968</v>
      </c>
      <c r="T485" s="145">
        <v>110</v>
      </c>
    </row>
    <row r="486" spans="18:20">
      <c r="R486" s="145" t="s">
        <v>969</v>
      </c>
      <c r="S486" s="145" t="s">
        <v>970</v>
      </c>
      <c r="T486" s="145">
        <v>130</v>
      </c>
    </row>
    <row r="487" spans="18:20">
      <c r="R487" s="145" t="s">
        <v>971</v>
      </c>
      <c r="S487" s="145" t="s">
        <v>972</v>
      </c>
      <c r="T487" s="145" t="s">
        <v>231</v>
      </c>
    </row>
    <row r="488" spans="18:20">
      <c r="R488" s="145" t="s">
        <v>973</v>
      </c>
      <c r="S488" s="145" t="s">
        <v>974</v>
      </c>
      <c r="T488" s="145">
        <v>110</v>
      </c>
    </row>
    <row r="489" spans="18:20">
      <c r="R489" s="145" t="s">
        <v>975</v>
      </c>
      <c r="S489" s="145" t="s">
        <v>976</v>
      </c>
      <c r="T489" s="145">
        <v>120</v>
      </c>
    </row>
    <row r="490" spans="18:20">
      <c r="R490" s="145" t="s">
        <v>977</v>
      </c>
      <c r="S490" s="145" t="s">
        <v>978</v>
      </c>
      <c r="T490" s="145">
        <v>130</v>
      </c>
    </row>
    <row r="491" spans="18:20">
      <c r="R491" s="145" t="s">
        <v>979</v>
      </c>
      <c r="S491" s="145" t="s">
        <v>980</v>
      </c>
      <c r="T491" s="145">
        <v>320</v>
      </c>
    </row>
    <row r="492" spans="18:20">
      <c r="R492" s="145" t="s">
        <v>981</v>
      </c>
      <c r="S492" s="145" t="s">
        <v>982</v>
      </c>
      <c r="T492" s="145">
        <v>110</v>
      </c>
    </row>
    <row r="493" spans="18:20">
      <c r="R493" s="145" t="s">
        <v>983</v>
      </c>
      <c r="S493" s="145" t="s">
        <v>984</v>
      </c>
      <c r="T493" s="145">
        <v>130</v>
      </c>
    </row>
    <row r="494" spans="18:20">
      <c r="R494" s="145" t="s">
        <v>985</v>
      </c>
      <c r="S494" s="145" t="s">
        <v>986</v>
      </c>
      <c r="T494" s="145" t="s">
        <v>231</v>
      </c>
    </row>
    <row r="495" spans="18:20">
      <c r="R495" s="145" t="s">
        <v>987</v>
      </c>
      <c r="S495" s="145" t="s">
        <v>988</v>
      </c>
      <c r="T495" s="145">
        <v>110</v>
      </c>
    </row>
    <row r="496" spans="18:20">
      <c r="R496" s="145" t="s">
        <v>989</v>
      </c>
      <c r="S496" s="145" t="s">
        <v>990</v>
      </c>
      <c r="T496" s="145">
        <v>120</v>
      </c>
    </row>
    <row r="497" spans="18:20">
      <c r="R497" s="145" t="s">
        <v>991</v>
      </c>
      <c r="S497" s="145" t="s">
        <v>992</v>
      </c>
      <c r="T497" s="145">
        <v>130</v>
      </c>
    </row>
    <row r="498" spans="18:20">
      <c r="R498" s="145" t="s">
        <v>993</v>
      </c>
      <c r="S498" s="145" t="s">
        <v>994</v>
      </c>
      <c r="T498" s="145">
        <v>320</v>
      </c>
    </row>
    <row r="499" spans="18:20">
      <c r="R499" s="145" t="s">
        <v>995</v>
      </c>
      <c r="S499" s="145" t="s">
        <v>996</v>
      </c>
      <c r="T499" s="145">
        <v>110</v>
      </c>
    </row>
    <row r="500" spans="18:20">
      <c r="R500" s="145" t="s">
        <v>997</v>
      </c>
      <c r="S500" s="145" t="s">
        <v>998</v>
      </c>
      <c r="T500" s="145">
        <v>130</v>
      </c>
    </row>
    <row r="501" spans="18:20">
      <c r="R501" s="145" t="s">
        <v>999</v>
      </c>
      <c r="S501" s="145" t="s">
        <v>1000</v>
      </c>
      <c r="T501" s="145" t="s">
        <v>231</v>
      </c>
    </row>
    <row r="502" spans="18:20">
      <c r="R502" s="145" t="s">
        <v>1001</v>
      </c>
      <c r="S502" s="145" t="s">
        <v>1002</v>
      </c>
      <c r="T502" s="145">
        <v>110</v>
      </c>
    </row>
    <row r="503" spans="18:20">
      <c r="R503" s="145" t="s">
        <v>1003</v>
      </c>
      <c r="S503" s="145" t="s">
        <v>1004</v>
      </c>
      <c r="T503" s="145">
        <v>120</v>
      </c>
    </row>
    <row r="504" spans="18:20">
      <c r="R504" s="145" t="s">
        <v>1005</v>
      </c>
      <c r="S504" s="145" t="s">
        <v>1006</v>
      </c>
      <c r="T504" s="145">
        <v>130</v>
      </c>
    </row>
    <row r="505" spans="18:20">
      <c r="R505" s="145" t="s">
        <v>1007</v>
      </c>
      <c r="S505" s="145" t="s">
        <v>1008</v>
      </c>
      <c r="T505" s="145">
        <v>320</v>
      </c>
    </row>
    <row r="506" spans="18:20">
      <c r="R506" s="145" t="s">
        <v>1009</v>
      </c>
      <c r="S506" s="145" t="s">
        <v>1010</v>
      </c>
      <c r="T506" s="145">
        <v>110</v>
      </c>
    </row>
    <row r="507" spans="18:20">
      <c r="R507" s="145" t="s">
        <v>1011</v>
      </c>
      <c r="S507" s="145" t="s">
        <v>1012</v>
      </c>
      <c r="T507" s="145">
        <v>130</v>
      </c>
    </row>
    <row r="508" spans="18:20">
      <c r="R508" s="145" t="s">
        <v>1013</v>
      </c>
      <c r="S508" s="145" t="s">
        <v>1014</v>
      </c>
      <c r="T508" s="145" t="s">
        <v>231</v>
      </c>
    </row>
    <row r="509" spans="18:20">
      <c r="R509" s="145" t="s">
        <v>1015</v>
      </c>
      <c r="S509" s="145" t="s">
        <v>1016</v>
      </c>
      <c r="T509" s="145">
        <v>110</v>
      </c>
    </row>
    <row r="510" spans="18:20">
      <c r="R510" s="145" t="s">
        <v>1017</v>
      </c>
      <c r="S510" s="145" t="s">
        <v>1018</v>
      </c>
      <c r="T510" s="145">
        <v>120</v>
      </c>
    </row>
    <row r="511" spans="18:20">
      <c r="R511" s="145" t="s">
        <v>1019</v>
      </c>
      <c r="S511" s="145" t="s">
        <v>1020</v>
      </c>
      <c r="T511" s="145">
        <v>130</v>
      </c>
    </row>
    <row r="512" spans="18:20">
      <c r="R512" s="145" t="s">
        <v>1021</v>
      </c>
      <c r="S512" s="145" t="s">
        <v>1022</v>
      </c>
      <c r="T512" s="145">
        <v>320</v>
      </c>
    </row>
    <row r="513" spans="18:20">
      <c r="R513" s="145" t="s">
        <v>1023</v>
      </c>
      <c r="S513" s="145" t="s">
        <v>1024</v>
      </c>
      <c r="T513" s="145">
        <v>110</v>
      </c>
    </row>
    <row r="514" spans="18:20">
      <c r="R514" s="145" t="s">
        <v>1025</v>
      </c>
      <c r="S514" s="145" t="s">
        <v>1026</v>
      </c>
      <c r="T514" s="145">
        <v>130</v>
      </c>
    </row>
    <row r="515" spans="18:20">
      <c r="R515" s="145" t="s">
        <v>1027</v>
      </c>
      <c r="S515" s="145" t="s">
        <v>1028</v>
      </c>
      <c r="T515" s="145" t="s">
        <v>231</v>
      </c>
    </row>
    <row r="516" spans="18:20">
      <c r="R516" s="145" t="s">
        <v>1029</v>
      </c>
      <c r="S516" s="145" t="s">
        <v>1030</v>
      </c>
      <c r="T516" s="145">
        <v>110</v>
      </c>
    </row>
    <row r="517" spans="18:20">
      <c r="R517" s="145" t="s">
        <v>1031</v>
      </c>
      <c r="S517" s="145" t="s">
        <v>1032</v>
      </c>
      <c r="T517" s="145">
        <v>120</v>
      </c>
    </row>
    <row r="518" spans="18:20">
      <c r="R518" s="145" t="s">
        <v>1033</v>
      </c>
      <c r="S518" s="145" t="s">
        <v>1034</v>
      </c>
      <c r="T518" s="145">
        <v>130</v>
      </c>
    </row>
    <row r="519" spans="18:20">
      <c r="R519" s="145" t="s">
        <v>1035</v>
      </c>
      <c r="S519" s="145" t="s">
        <v>1036</v>
      </c>
      <c r="T519" s="145">
        <v>320</v>
      </c>
    </row>
    <row r="520" spans="18:20">
      <c r="R520" s="145" t="s">
        <v>1037</v>
      </c>
      <c r="S520" s="145" t="s">
        <v>1038</v>
      </c>
      <c r="T520" s="145">
        <v>110</v>
      </c>
    </row>
    <row r="521" spans="18:20">
      <c r="R521" s="145" t="s">
        <v>1039</v>
      </c>
      <c r="S521" s="145" t="s">
        <v>1040</v>
      </c>
      <c r="T521" s="145">
        <v>130</v>
      </c>
    </row>
    <row r="522" spans="18:20">
      <c r="R522" s="145" t="s">
        <v>1041</v>
      </c>
      <c r="S522" s="145" t="s">
        <v>1042</v>
      </c>
      <c r="T522" s="145" t="s">
        <v>231</v>
      </c>
    </row>
    <row r="523" spans="18:20">
      <c r="R523" s="145" t="s">
        <v>1043</v>
      </c>
      <c r="S523" s="145" t="s">
        <v>1044</v>
      </c>
      <c r="T523" s="145">
        <v>110</v>
      </c>
    </row>
    <row r="524" spans="18:20">
      <c r="R524" s="145" t="s">
        <v>1045</v>
      </c>
      <c r="S524" s="145" t="s">
        <v>1046</v>
      </c>
      <c r="T524" s="145">
        <v>120</v>
      </c>
    </row>
    <row r="525" spans="18:20">
      <c r="R525" s="145" t="s">
        <v>1047</v>
      </c>
      <c r="S525" s="145" t="s">
        <v>1048</v>
      </c>
      <c r="T525" s="145">
        <v>130</v>
      </c>
    </row>
    <row r="526" spans="18:20">
      <c r="R526" s="145" t="s">
        <v>1049</v>
      </c>
      <c r="S526" s="145" t="s">
        <v>1050</v>
      </c>
      <c r="T526" s="145">
        <v>320</v>
      </c>
    </row>
    <row r="527" spans="18:20">
      <c r="R527" s="145" t="s">
        <v>1051</v>
      </c>
      <c r="S527" s="145" t="s">
        <v>1052</v>
      </c>
      <c r="T527" s="145">
        <v>110</v>
      </c>
    </row>
    <row r="528" spans="18:20">
      <c r="R528" s="145" t="s">
        <v>1053</v>
      </c>
      <c r="S528" s="145" t="s">
        <v>1054</v>
      </c>
      <c r="T528" s="145">
        <v>130</v>
      </c>
    </row>
    <row r="529" spans="18:20">
      <c r="R529" s="145" t="s">
        <v>1055</v>
      </c>
      <c r="S529" s="145" t="s">
        <v>1056</v>
      </c>
      <c r="T529" s="145" t="s">
        <v>231</v>
      </c>
    </row>
    <row r="530" spans="18:20">
      <c r="R530" s="145" t="s">
        <v>1057</v>
      </c>
      <c r="S530" s="145" t="s">
        <v>1058</v>
      </c>
      <c r="T530" s="145">
        <v>110</v>
      </c>
    </row>
    <row r="531" spans="18:20">
      <c r="R531" s="145" t="s">
        <v>1059</v>
      </c>
      <c r="S531" s="145" t="s">
        <v>1060</v>
      </c>
      <c r="T531" s="145">
        <v>120</v>
      </c>
    </row>
    <row r="532" spans="18:20">
      <c r="R532" s="145" t="s">
        <v>1061</v>
      </c>
      <c r="S532" s="145" t="s">
        <v>1062</v>
      </c>
      <c r="T532" s="145">
        <v>130</v>
      </c>
    </row>
    <row r="533" spans="18:20">
      <c r="R533" s="145" t="s">
        <v>1063</v>
      </c>
      <c r="S533" s="145" t="s">
        <v>1064</v>
      </c>
      <c r="T533" s="145">
        <v>320</v>
      </c>
    </row>
    <row r="534" spans="18:20">
      <c r="R534" s="145" t="s">
        <v>1065</v>
      </c>
      <c r="S534" s="145" t="s">
        <v>1066</v>
      </c>
      <c r="T534" s="145">
        <v>110</v>
      </c>
    </row>
    <row r="535" spans="18:20">
      <c r="R535" s="145" t="s">
        <v>1067</v>
      </c>
      <c r="S535" s="145" t="s">
        <v>1068</v>
      </c>
      <c r="T535" s="145">
        <v>130</v>
      </c>
    </row>
    <row r="536" spans="18:20">
      <c r="R536" s="145" t="s">
        <v>1069</v>
      </c>
      <c r="S536" s="145" t="s">
        <v>1070</v>
      </c>
      <c r="T536" s="145" t="s">
        <v>231</v>
      </c>
    </row>
    <row r="537" spans="18:20">
      <c r="R537" s="145" t="s">
        <v>1071</v>
      </c>
      <c r="S537" s="145" t="s">
        <v>1072</v>
      </c>
      <c r="T537" s="145">
        <v>110</v>
      </c>
    </row>
    <row r="538" spans="18:20">
      <c r="R538" s="145" t="s">
        <v>1073</v>
      </c>
      <c r="S538" s="145" t="s">
        <v>1074</v>
      </c>
      <c r="T538" s="145">
        <v>120</v>
      </c>
    </row>
    <row r="539" spans="18:20">
      <c r="R539" s="145" t="s">
        <v>1075</v>
      </c>
      <c r="S539" s="145" t="s">
        <v>1076</v>
      </c>
      <c r="T539" s="145">
        <v>130</v>
      </c>
    </row>
    <row r="540" spans="18:20">
      <c r="R540" s="145" t="s">
        <v>1077</v>
      </c>
      <c r="S540" s="145" t="s">
        <v>1078</v>
      </c>
      <c r="T540" s="145">
        <v>320</v>
      </c>
    </row>
    <row r="541" spans="18:20">
      <c r="R541" s="145" t="s">
        <v>1079</v>
      </c>
      <c r="S541" s="145" t="s">
        <v>1080</v>
      </c>
      <c r="T541" s="145">
        <v>110</v>
      </c>
    </row>
    <row r="542" spans="18:20">
      <c r="R542" s="145" t="s">
        <v>1081</v>
      </c>
      <c r="S542" s="145" t="s">
        <v>1082</v>
      </c>
      <c r="T542" s="145">
        <v>130</v>
      </c>
    </row>
    <row r="543" spans="18:20">
      <c r="R543" s="145" t="s">
        <v>1083</v>
      </c>
      <c r="S543" s="145" t="s">
        <v>1084</v>
      </c>
      <c r="T543" s="145" t="s">
        <v>231</v>
      </c>
    </row>
    <row r="544" spans="18:20">
      <c r="R544" s="145" t="s">
        <v>1085</v>
      </c>
      <c r="S544" s="145" t="s">
        <v>1086</v>
      </c>
      <c r="T544" s="145">
        <v>110</v>
      </c>
    </row>
    <row r="545" spans="18:20">
      <c r="R545" s="145" t="s">
        <v>1087</v>
      </c>
      <c r="S545" s="145" t="s">
        <v>1088</v>
      </c>
      <c r="T545" s="145">
        <v>120</v>
      </c>
    </row>
    <row r="546" spans="18:20">
      <c r="R546" s="145" t="s">
        <v>1089</v>
      </c>
      <c r="S546" s="145" t="s">
        <v>1090</v>
      </c>
      <c r="T546" s="145">
        <v>130</v>
      </c>
    </row>
    <row r="547" spans="18:20">
      <c r="R547" s="145" t="s">
        <v>1091</v>
      </c>
      <c r="S547" s="145" t="s">
        <v>1092</v>
      </c>
      <c r="T547" s="145">
        <v>320</v>
      </c>
    </row>
    <row r="548" spans="18:20">
      <c r="R548" s="145" t="s">
        <v>1093</v>
      </c>
      <c r="S548" s="145" t="s">
        <v>1094</v>
      </c>
      <c r="T548" s="145">
        <v>110</v>
      </c>
    </row>
    <row r="549" spans="18:20">
      <c r="R549" s="145" t="s">
        <v>1095</v>
      </c>
      <c r="S549" s="145" t="s">
        <v>1096</v>
      </c>
      <c r="T549" s="145">
        <v>130</v>
      </c>
    </row>
    <row r="550" spans="18:20">
      <c r="R550" s="145" t="s">
        <v>1097</v>
      </c>
      <c r="S550" s="145" t="s">
        <v>1098</v>
      </c>
      <c r="T550" s="145">
        <v>130</v>
      </c>
    </row>
    <row r="551" spans="18:20">
      <c r="R551" s="145" t="s">
        <v>1099</v>
      </c>
      <c r="S551" s="145" t="s">
        <v>970</v>
      </c>
      <c r="T551" s="145">
        <v>130</v>
      </c>
    </row>
    <row r="552" spans="18:20">
      <c r="R552" s="147" t="s">
        <v>3200</v>
      </c>
      <c r="S552" s="147" t="s">
        <v>3201</v>
      </c>
      <c r="T552" s="147">
        <v>130</v>
      </c>
    </row>
    <row r="553" spans="18:20">
      <c r="R553" s="145" t="s">
        <v>1100</v>
      </c>
      <c r="S553" s="145" t="s">
        <v>1101</v>
      </c>
      <c r="T553" s="145" t="s">
        <v>231</v>
      </c>
    </row>
    <row r="554" spans="18:20">
      <c r="R554" s="145" t="s">
        <v>1102</v>
      </c>
      <c r="S554" s="145" t="s">
        <v>1103</v>
      </c>
      <c r="T554" s="145">
        <v>130</v>
      </c>
    </row>
    <row r="555" spans="18:20">
      <c r="R555" s="145" t="s">
        <v>1104</v>
      </c>
      <c r="S555" s="145" t="s">
        <v>1105</v>
      </c>
      <c r="T555" s="145">
        <v>130</v>
      </c>
    </row>
    <row r="556" spans="18:20">
      <c r="R556" s="145" t="s">
        <v>1106</v>
      </c>
      <c r="S556" s="145" t="s">
        <v>1107</v>
      </c>
      <c r="T556" s="145" t="s">
        <v>231</v>
      </c>
    </row>
    <row r="557" spans="18:20">
      <c r="R557" s="145" t="s">
        <v>1108</v>
      </c>
      <c r="S557" s="145" t="s">
        <v>1109</v>
      </c>
      <c r="T557" s="145" t="s">
        <v>231</v>
      </c>
    </row>
    <row r="558" spans="18:20">
      <c r="R558" s="145" t="s">
        <v>1110</v>
      </c>
      <c r="S558" s="145" t="s">
        <v>1111</v>
      </c>
      <c r="T558" s="145">
        <v>240</v>
      </c>
    </row>
    <row r="559" spans="18:20">
      <c r="R559" s="145" t="s">
        <v>1113</v>
      </c>
      <c r="S559" s="145" t="s">
        <v>1114</v>
      </c>
      <c r="T559" s="145">
        <v>240</v>
      </c>
    </row>
    <row r="560" spans="18:20">
      <c r="R560" s="145" t="s">
        <v>1115</v>
      </c>
      <c r="S560" s="145" t="s">
        <v>1116</v>
      </c>
      <c r="T560" s="145">
        <v>240</v>
      </c>
    </row>
    <row r="561" spans="18:20">
      <c r="R561" s="145" t="s">
        <v>1117</v>
      </c>
      <c r="S561" s="145" t="s">
        <v>1118</v>
      </c>
      <c r="T561" s="145">
        <v>240</v>
      </c>
    </row>
    <row r="562" spans="18:20">
      <c r="R562" s="145" t="s">
        <v>1119</v>
      </c>
      <c r="S562" s="145" t="s">
        <v>1120</v>
      </c>
      <c r="T562" s="145">
        <v>240</v>
      </c>
    </row>
    <row r="563" spans="18:20">
      <c r="R563" s="145" t="s">
        <v>1121</v>
      </c>
      <c r="S563" s="145" t="s">
        <v>1122</v>
      </c>
      <c r="T563" s="145">
        <v>240</v>
      </c>
    </row>
    <row r="564" spans="18:20">
      <c r="R564" s="145" t="s">
        <v>1123</v>
      </c>
      <c r="S564" s="145" t="s">
        <v>1124</v>
      </c>
      <c r="T564" s="145">
        <v>240</v>
      </c>
    </row>
    <row r="565" spans="18:20">
      <c r="R565" s="145" t="s">
        <v>1125</v>
      </c>
      <c r="S565" s="145" t="s">
        <v>1126</v>
      </c>
      <c r="T565" s="145">
        <v>240</v>
      </c>
    </row>
    <row r="566" spans="18:20">
      <c r="R566" s="145" t="s">
        <v>1127</v>
      </c>
      <c r="S566" s="145" t="s">
        <v>1128</v>
      </c>
      <c r="T566" s="145">
        <v>240</v>
      </c>
    </row>
    <row r="567" spans="18:20">
      <c r="R567" s="145" t="s">
        <v>1129</v>
      </c>
      <c r="S567" s="145" t="s">
        <v>1130</v>
      </c>
      <c r="T567" s="145">
        <v>240</v>
      </c>
    </row>
    <row r="568" spans="18:20">
      <c r="R568" s="145" t="s">
        <v>1131</v>
      </c>
      <c r="S568" s="145" t="s">
        <v>1132</v>
      </c>
      <c r="T568" s="145">
        <v>240</v>
      </c>
    </row>
    <row r="569" spans="18:20">
      <c r="R569" s="145" t="s">
        <v>1133</v>
      </c>
      <c r="S569" s="145" t="s">
        <v>1134</v>
      </c>
      <c r="T569" s="145">
        <v>219</v>
      </c>
    </row>
    <row r="570" spans="18:20">
      <c r="R570" s="145" t="s">
        <v>1136</v>
      </c>
      <c r="S570" s="145" t="s">
        <v>1137</v>
      </c>
      <c r="T570" s="145">
        <v>219</v>
      </c>
    </row>
    <row r="571" spans="18:20">
      <c r="R571" s="145" t="s">
        <v>1138</v>
      </c>
      <c r="S571" s="145" t="s">
        <v>1107</v>
      </c>
      <c r="T571" s="145">
        <v>510</v>
      </c>
    </row>
    <row r="572" spans="18:20">
      <c r="R572" s="145" t="s">
        <v>1140</v>
      </c>
      <c r="S572" s="145" t="s">
        <v>1285</v>
      </c>
      <c r="T572" s="145">
        <v>510</v>
      </c>
    </row>
    <row r="573" spans="18:20">
      <c r="R573" s="145" t="s">
        <v>1142</v>
      </c>
      <c r="S573" s="145" t="s">
        <v>1143</v>
      </c>
      <c r="T573" s="145">
        <v>510</v>
      </c>
    </row>
    <row r="574" spans="18:20">
      <c r="R574" s="145" t="s">
        <v>1144</v>
      </c>
      <c r="S574" s="145" t="s">
        <v>1145</v>
      </c>
      <c r="T574" s="145">
        <v>520</v>
      </c>
    </row>
    <row r="575" spans="18:20">
      <c r="R575" s="145" t="s">
        <v>1147</v>
      </c>
      <c r="S575" s="145" t="s">
        <v>1148</v>
      </c>
      <c r="T575" s="145">
        <v>520</v>
      </c>
    </row>
    <row r="576" spans="18:20">
      <c r="R576" s="145" t="s">
        <v>1149</v>
      </c>
      <c r="S576" s="145" t="s">
        <v>1150</v>
      </c>
      <c r="T576" s="145">
        <v>530</v>
      </c>
    </row>
    <row r="577" spans="18:20">
      <c r="R577" s="138" t="s">
        <v>1152</v>
      </c>
      <c r="S577" s="148" t="s">
        <v>1153</v>
      </c>
      <c r="T577" s="138">
        <v>530</v>
      </c>
    </row>
    <row r="578" spans="18:20">
      <c r="R578" s="138" t="s">
        <v>1154</v>
      </c>
      <c r="S578" s="148" t="s">
        <v>1155</v>
      </c>
      <c r="T578" s="138">
        <v>310</v>
      </c>
    </row>
    <row r="579" spans="18:20">
      <c r="R579" s="138" t="s">
        <v>1156</v>
      </c>
      <c r="S579" s="148" t="s">
        <v>1157</v>
      </c>
      <c r="T579" s="138">
        <v>540</v>
      </c>
    </row>
    <row r="580" spans="18:20">
      <c r="R580" s="138" t="s">
        <v>1159</v>
      </c>
      <c r="S580" s="148" t="s">
        <v>1157</v>
      </c>
      <c r="T580" s="138">
        <v>540</v>
      </c>
    </row>
    <row r="581" spans="18:20">
      <c r="R581" s="138" t="s">
        <v>1160</v>
      </c>
      <c r="S581" s="148" t="s">
        <v>1161</v>
      </c>
      <c r="T581" s="138">
        <v>550</v>
      </c>
    </row>
    <row r="582" spans="18:20">
      <c r="R582" s="138" t="s">
        <v>1163</v>
      </c>
      <c r="S582" s="148" t="s">
        <v>1164</v>
      </c>
      <c r="T582" s="138">
        <v>790</v>
      </c>
    </row>
    <row r="583" spans="18:20">
      <c r="R583" s="138" t="s">
        <v>1166</v>
      </c>
      <c r="S583" s="148" t="s">
        <v>1167</v>
      </c>
      <c r="T583" s="138">
        <v>790</v>
      </c>
    </row>
    <row r="584" spans="18:20">
      <c r="R584" s="138" t="s">
        <v>1168</v>
      </c>
      <c r="S584" s="148" t="s">
        <v>1169</v>
      </c>
      <c r="T584" s="138">
        <v>560</v>
      </c>
    </row>
    <row r="585" spans="18:20">
      <c r="R585" s="138" t="s">
        <v>1171</v>
      </c>
      <c r="S585" s="148" t="s">
        <v>1172</v>
      </c>
      <c r="T585" s="138">
        <v>570</v>
      </c>
    </row>
    <row r="586" spans="18:20">
      <c r="R586" s="138" t="s">
        <v>1174</v>
      </c>
      <c r="S586" s="148" t="s">
        <v>386</v>
      </c>
      <c r="T586" s="138">
        <v>320</v>
      </c>
    </row>
    <row r="587" spans="18:20">
      <c r="R587" s="138" t="s">
        <v>1175</v>
      </c>
      <c r="S587" s="148" t="s">
        <v>1176</v>
      </c>
      <c r="T587" s="138">
        <v>430</v>
      </c>
    </row>
    <row r="588" spans="18:20">
      <c r="R588" s="138" t="s">
        <v>1178</v>
      </c>
      <c r="S588" s="148" t="s">
        <v>1179</v>
      </c>
      <c r="T588" s="149">
        <v>320</v>
      </c>
    </row>
    <row r="589" spans="18:20">
      <c r="R589" s="138" t="s">
        <v>1181</v>
      </c>
      <c r="S589" s="148" t="s">
        <v>1182</v>
      </c>
      <c r="T589" s="138">
        <v>420</v>
      </c>
    </row>
    <row r="590" spans="18:20">
      <c r="R590" s="138" t="s">
        <v>1184</v>
      </c>
      <c r="S590" s="148" t="s">
        <v>1185</v>
      </c>
      <c r="T590" s="138">
        <v>420</v>
      </c>
    </row>
    <row r="591" spans="18:20">
      <c r="R591" s="138" t="s">
        <v>1186</v>
      </c>
      <c r="S591" s="148" t="s">
        <v>1187</v>
      </c>
      <c r="T591" s="138">
        <v>450</v>
      </c>
    </row>
    <row r="592" spans="18:20">
      <c r="R592" s="138" t="s">
        <v>1189</v>
      </c>
      <c r="S592" s="148" t="s">
        <v>1190</v>
      </c>
      <c r="T592" s="138">
        <v>730</v>
      </c>
    </row>
    <row r="593" spans="18:20">
      <c r="R593" s="138" t="s">
        <v>1192</v>
      </c>
      <c r="S593" s="148" t="s">
        <v>1193</v>
      </c>
      <c r="T593" s="138">
        <v>610</v>
      </c>
    </row>
    <row r="594" spans="18:20">
      <c r="R594" s="138" t="s">
        <v>1195</v>
      </c>
      <c r="S594" s="148" t="s">
        <v>1196</v>
      </c>
      <c r="T594" s="138">
        <v>720</v>
      </c>
    </row>
    <row r="595" spans="18:20">
      <c r="R595" s="138" t="s">
        <v>1198</v>
      </c>
      <c r="S595" s="148" t="s">
        <v>1199</v>
      </c>
      <c r="T595" s="138">
        <v>620</v>
      </c>
    </row>
    <row r="596" spans="18:20">
      <c r="R596" s="138" t="s">
        <v>1201</v>
      </c>
      <c r="S596" s="148" t="s">
        <v>1202</v>
      </c>
      <c r="T596" s="138">
        <v>710</v>
      </c>
    </row>
    <row r="597" spans="18:20">
      <c r="R597" s="138" t="s">
        <v>1204</v>
      </c>
      <c r="S597" s="148" t="s">
        <v>1205</v>
      </c>
      <c r="T597" s="138">
        <v>410</v>
      </c>
    </row>
    <row r="598" spans="18:20">
      <c r="R598" s="138" t="s">
        <v>1207</v>
      </c>
      <c r="S598" s="148" t="s">
        <v>1208</v>
      </c>
      <c r="T598" s="138">
        <v>440</v>
      </c>
    </row>
    <row r="599" spans="18:20">
      <c r="R599" s="138" t="s">
        <v>1210</v>
      </c>
      <c r="S599" s="148" t="s">
        <v>1211</v>
      </c>
      <c r="T599" s="138">
        <v>340</v>
      </c>
    </row>
    <row r="600" spans="18:20">
      <c r="R600" s="138" t="s">
        <v>1213</v>
      </c>
      <c r="S600" s="148" t="s">
        <v>1214</v>
      </c>
      <c r="T600" s="138">
        <v>350</v>
      </c>
    </row>
    <row r="601" spans="18:20">
      <c r="R601" s="138" t="s">
        <v>1216</v>
      </c>
      <c r="S601" s="148" t="s">
        <v>1217</v>
      </c>
      <c r="T601" s="138">
        <v>350</v>
      </c>
    </row>
    <row r="602" spans="18:20">
      <c r="R602" s="138" t="s">
        <v>1218</v>
      </c>
      <c r="S602" s="148" t="s">
        <v>1219</v>
      </c>
      <c r="T602" s="138">
        <v>350</v>
      </c>
    </row>
    <row r="603" spans="18:20">
      <c r="R603" s="138" t="s">
        <v>1220</v>
      </c>
      <c r="S603" s="148" t="s">
        <v>1221</v>
      </c>
      <c r="T603" s="138">
        <v>350</v>
      </c>
    </row>
    <row r="604" spans="18:20">
      <c r="R604" s="138" t="s">
        <v>1222</v>
      </c>
      <c r="S604" s="148" t="s">
        <v>1223</v>
      </c>
      <c r="T604" s="138">
        <v>350</v>
      </c>
    </row>
    <row r="605" spans="18:20">
      <c r="R605" s="138" t="s">
        <v>1224</v>
      </c>
      <c r="S605" s="148" t="s">
        <v>1225</v>
      </c>
      <c r="T605" s="138">
        <v>350</v>
      </c>
    </row>
    <row r="606" spans="18:20">
      <c r="R606" s="138" t="s">
        <v>1226</v>
      </c>
      <c r="S606" s="148" t="s">
        <v>1227</v>
      </c>
      <c r="T606" s="138">
        <v>350</v>
      </c>
    </row>
    <row r="607" spans="18:20">
      <c r="R607" s="138" t="s">
        <v>1228</v>
      </c>
      <c r="S607" s="148" t="s">
        <v>1229</v>
      </c>
      <c r="T607" s="138">
        <v>350</v>
      </c>
    </row>
    <row r="608" spans="18:20">
      <c r="R608" s="138" t="s">
        <v>1230</v>
      </c>
      <c r="S608" s="148" t="s">
        <v>1231</v>
      </c>
      <c r="T608" s="138">
        <v>360</v>
      </c>
    </row>
    <row r="609" spans="18:20">
      <c r="R609" s="138" t="s">
        <v>1233</v>
      </c>
      <c r="S609" s="148" t="s">
        <v>1234</v>
      </c>
      <c r="T609" s="138">
        <v>740</v>
      </c>
    </row>
    <row r="610" spans="18:20">
      <c r="R610" s="138" t="s">
        <v>1236</v>
      </c>
      <c r="S610" s="148" t="s">
        <v>1234</v>
      </c>
      <c r="T610" s="138">
        <v>740</v>
      </c>
    </row>
    <row r="611" spans="18:20">
      <c r="R611" s="138" t="s">
        <v>1237</v>
      </c>
      <c r="S611" s="148" t="s">
        <v>1238</v>
      </c>
      <c r="T611" s="138">
        <v>750</v>
      </c>
    </row>
    <row r="612" spans="18:20">
      <c r="R612" s="138" t="s">
        <v>1240</v>
      </c>
      <c r="S612" s="148" t="s">
        <v>1241</v>
      </c>
      <c r="T612" s="138">
        <v>460</v>
      </c>
    </row>
    <row r="613" spans="18:20">
      <c r="R613" s="138" t="s">
        <v>1243</v>
      </c>
      <c r="S613" s="148" t="s">
        <v>1244</v>
      </c>
      <c r="T613" s="138">
        <v>795</v>
      </c>
    </row>
    <row r="614" spans="18:20">
      <c r="R614" s="138" t="s">
        <v>1246</v>
      </c>
      <c r="S614" s="148" t="s">
        <v>1247</v>
      </c>
      <c r="T614" s="138">
        <v>880</v>
      </c>
    </row>
    <row r="615" spans="18:20">
      <c r="R615" s="138" t="s">
        <v>1249</v>
      </c>
      <c r="S615" s="148" t="s">
        <v>1250</v>
      </c>
      <c r="T615" s="138">
        <v>820</v>
      </c>
    </row>
    <row r="616" spans="18:20">
      <c r="R616" s="138" t="s">
        <v>1252</v>
      </c>
      <c r="S616" s="148" t="s">
        <v>1253</v>
      </c>
      <c r="T616" s="138">
        <v>290</v>
      </c>
    </row>
    <row r="617" spans="18:20">
      <c r="R617" s="138" t="s">
        <v>1255</v>
      </c>
      <c r="S617" s="148" t="s">
        <v>1256</v>
      </c>
      <c r="T617" s="138">
        <v>890</v>
      </c>
    </row>
    <row r="618" spans="18:20">
      <c r="R618" s="138" t="s">
        <v>1258</v>
      </c>
      <c r="S618" s="148" t="s">
        <v>1259</v>
      </c>
      <c r="T618" s="138">
        <v>250</v>
      </c>
    </row>
    <row r="619" spans="18:20">
      <c r="R619" s="138" t="s">
        <v>1261</v>
      </c>
      <c r="S619" s="138" t="s">
        <v>1262</v>
      </c>
      <c r="T619" s="138">
        <v>250</v>
      </c>
    </row>
    <row r="620" spans="18:20">
      <c r="R620" s="138" t="s">
        <v>1263</v>
      </c>
      <c r="S620" s="138" t="s">
        <v>1264</v>
      </c>
      <c r="T620" s="138">
        <v>830</v>
      </c>
    </row>
    <row r="621" spans="18:20">
      <c r="R621" s="138" t="s">
        <v>3202</v>
      </c>
      <c r="S621" s="138" t="s">
        <v>3203</v>
      </c>
      <c r="T621" s="138" t="s">
        <v>231</v>
      </c>
    </row>
    <row r="622" spans="18:20">
      <c r="R622" s="138" t="s">
        <v>3204</v>
      </c>
      <c r="S622" s="138" t="s">
        <v>3203</v>
      </c>
      <c r="T622" s="138" t="s">
        <v>231</v>
      </c>
    </row>
    <row r="623" spans="18:20">
      <c r="R623" s="138" t="s">
        <v>3205</v>
      </c>
      <c r="S623" s="138" t="s">
        <v>3203</v>
      </c>
      <c r="T623" s="138" t="s">
        <v>231</v>
      </c>
    </row>
    <row r="624" spans="18:20">
      <c r="R624" s="138" t="s">
        <v>3206</v>
      </c>
      <c r="S624" s="138" t="s">
        <v>3203</v>
      </c>
      <c r="T624" s="138" t="s">
        <v>231</v>
      </c>
    </row>
    <row r="625" spans="18:20">
      <c r="R625" s="138" t="s">
        <v>1266</v>
      </c>
      <c r="S625" s="138" t="s">
        <v>1267</v>
      </c>
      <c r="T625" s="138">
        <v>840</v>
      </c>
    </row>
    <row r="626" spans="18:20">
      <c r="R626" s="138" t="s">
        <v>1269</v>
      </c>
      <c r="S626" s="138" t="s">
        <v>1270</v>
      </c>
      <c r="T626" s="138">
        <v>130</v>
      </c>
    </row>
    <row r="627" spans="18:20">
      <c r="R627" s="138" t="s">
        <v>1271</v>
      </c>
      <c r="S627" s="138" t="s">
        <v>1272</v>
      </c>
      <c r="T627" s="138" t="s">
        <v>231</v>
      </c>
    </row>
    <row r="628" spans="18:20">
      <c r="R628" s="138" t="s">
        <v>1273</v>
      </c>
      <c r="S628" s="138" t="s">
        <v>1274</v>
      </c>
      <c r="T628" s="138" t="s">
        <v>231</v>
      </c>
    </row>
    <row r="629" spans="18:20">
      <c r="R629" s="138" t="s">
        <v>1275</v>
      </c>
      <c r="S629" s="138" t="s">
        <v>1276</v>
      </c>
      <c r="T629" s="138">
        <v>810</v>
      </c>
    </row>
  </sheetData>
  <sheetProtection algorithmName="SHA-512" hashValue="q9/yOOiu43t/rb75OcScqoGm0IagONuuhJJ3LM0hY9XZwSJ272MpZLdYUOXWf3B8q2Vv+CqQE6ipnXAH9FcQcQ==" saltValue="PnaEt/PYX1TIPY9DQPLdUg==" spinCount="100000" sheet="1" objects="1" scenarios="1"/>
  <mergeCells count="73">
    <mergeCell ref="V1:Y1"/>
    <mergeCell ref="G6:I6"/>
    <mergeCell ref="H13:K13"/>
    <mergeCell ref="A1:E1"/>
    <mergeCell ref="G1:I1"/>
    <mergeCell ref="M1:P1"/>
    <mergeCell ref="R1:T1"/>
    <mergeCell ref="G7:I7"/>
    <mergeCell ref="G9:K9"/>
    <mergeCell ref="H10:K10"/>
    <mergeCell ref="H11:K11"/>
    <mergeCell ref="H12:K12"/>
    <mergeCell ref="H25:K25"/>
    <mergeCell ref="H14:K14"/>
    <mergeCell ref="H15:K15"/>
    <mergeCell ref="H16:K16"/>
    <mergeCell ref="H17:K17"/>
    <mergeCell ref="H18:K18"/>
    <mergeCell ref="H19:K19"/>
    <mergeCell ref="H20:K20"/>
    <mergeCell ref="H21:K21"/>
    <mergeCell ref="H22:K22"/>
    <mergeCell ref="H23:K23"/>
    <mergeCell ref="H24:K24"/>
    <mergeCell ref="H37:K37"/>
    <mergeCell ref="H26:K26"/>
    <mergeCell ref="H27:K27"/>
    <mergeCell ref="H28:K28"/>
    <mergeCell ref="H29:K29"/>
    <mergeCell ref="H30:K30"/>
    <mergeCell ref="H31:K31"/>
    <mergeCell ref="H32:K32"/>
    <mergeCell ref="H33:K33"/>
    <mergeCell ref="H34:K34"/>
    <mergeCell ref="H35:K35"/>
    <mergeCell ref="H36:K36"/>
    <mergeCell ref="H49:K49"/>
    <mergeCell ref="H38:K38"/>
    <mergeCell ref="H39:K39"/>
    <mergeCell ref="H40:K40"/>
    <mergeCell ref="H41:K41"/>
    <mergeCell ref="H42:K42"/>
    <mergeCell ref="H43:K43"/>
    <mergeCell ref="H44:K44"/>
    <mergeCell ref="H45:K45"/>
    <mergeCell ref="H46:K46"/>
    <mergeCell ref="H47:K47"/>
    <mergeCell ref="H48:K48"/>
    <mergeCell ref="H50:K50"/>
    <mergeCell ref="H51:K51"/>
    <mergeCell ref="H52:K52"/>
    <mergeCell ref="H53:K53"/>
    <mergeCell ref="H54:K54"/>
    <mergeCell ref="H55:K55"/>
    <mergeCell ref="H56:K56"/>
    <mergeCell ref="H57:K57"/>
    <mergeCell ref="H58:K58"/>
    <mergeCell ref="H59:K59"/>
    <mergeCell ref="H60:K60"/>
    <mergeCell ref="H61:K61"/>
    <mergeCell ref="H62:K62"/>
    <mergeCell ref="H63:K63"/>
    <mergeCell ref="H64:K64"/>
    <mergeCell ref="H65:K65"/>
    <mergeCell ref="H66:K66"/>
    <mergeCell ref="H67:K67"/>
    <mergeCell ref="H68:K68"/>
    <mergeCell ref="H69:K69"/>
    <mergeCell ref="H70:K70"/>
    <mergeCell ref="H71:K71"/>
    <mergeCell ref="H72:K72"/>
    <mergeCell ref="H73:K73"/>
    <mergeCell ref="H74:K74"/>
  </mergeCells>
  <phoneticPr fontId="3"/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H409"/>
  <sheetViews>
    <sheetView zoomScale="85" zoomScaleNormal="85" workbookViewId="0"/>
  </sheetViews>
  <sheetFormatPr defaultColWidth="8.875" defaultRowHeight="12.75"/>
  <cols>
    <col min="1" max="1" width="31.375" style="25" customWidth="1"/>
    <col min="2" max="2" width="67.625" style="25" customWidth="1"/>
    <col min="3" max="3" width="67.625" style="25" hidden="1" customWidth="1"/>
    <col min="4" max="16384" width="8.875" style="25"/>
  </cols>
  <sheetData>
    <row r="1" spans="1:8" s="3" customFormat="1" ht="36.75" customHeight="1">
      <c r="A1" s="1" t="s">
        <v>2190</v>
      </c>
      <c r="B1" s="1" t="s">
        <v>2191</v>
      </c>
      <c r="C1" s="18" t="s">
        <v>2192</v>
      </c>
      <c r="D1" s="2"/>
      <c r="E1" s="2"/>
      <c r="F1" s="2"/>
      <c r="G1" s="2"/>
      <c r="H1" s="2"/>
    </row>
    <row r="2" spans="1:8" s="3" customFormat="1" ht="18.75">
      <c r="A2" s="19" t="s">
        <v>2193</v>
      </c>
      <c r="B2" s="20" t="s">
        <v>2194</v>
      </c>
      <c r="C2" s="21" t="s">
        <v>2195</v>
      </c>
      <c r="D2" s="2"/>
      <c r="E2" s="2"/>
      <c r="F2" s="2"/>
      <c r="G2" s="2"/>
      <c r="H2" s="2"/>
    </row>
    <row r="3" spans="1:8" s="3" customFormat="1" ht="13.5">
      <c r="A3" s="19" t="s">
        <v>2196</v>
      </c>
      <c r="B3" s="20" t="s">
        <v>2197</v>
      </c>
      <c r="C3" s="22" t="s">
        <v>2198</v>
      </c>
      <c r="D3" s="2"/>
      <c r="E3" s="2"/>
      <c r="F3" s="2"/>
      <c r="G3" s="2"/>
      <c r="H3" s="2"/>
    </row>
    <row r="4" spans="1:8" s="3" customFormat="1" ht="13.5">
      <c r="A4" s="19" t="s">
        <v>2199</v>
      </c>
      <c r="B4" s="20" t="s">
        <v>2200</v>
      </c>
      <c r="C4" s="22" t="s">
        <v>2201</v>
      </c>
      <c r="D4" s="2"/>
      <c r="E4" s="2"/>
      <c r="F4" s="2"/>
      <c r="G4" s="2"/>
      <c r="H4" s="2"/>
    </row>
    <row r="5" spans="1:8" s="3" customFormat="1" ht="13.5">
      <c r="A5" s="19" t="s">
        <v>2202</v>
      </c>
      <c r="B5" s="20" t="s">
        <v>2203</v>
      </c>
      <c r="C5" s="22" t="s">
        <v>2204</v>
      </c>
      <c r="D5" s="2"/>
      <c r="E5" s="2"/>
      <c r="F5" s="2"/>
      <c r="G5" s="2"/>
      <c r="H5" s="2"/>
    </row>
    <row r="6" spans="1:8" s="3" customFormat="1" ht="13.5">
      <c r="A6" s="19" t="s">
        <v>2205</v>
      </c>
      <c r="B6" s="20" t="s">
        <v>1815</v>
      </c>
      <c r="C6" s="22" t="s">
        <v>2206</v>
      </c>
      <c r="D6" s="2"/>
      <c r="E6" s="2"/>
      <c r="F6" s="2"/>
      <c r="G6" s="2"/>
      <c r="H6" s="2"/>
    </row>
    <row r="7" spans="1:8" s="3" customFormat="1" ht="13.5">
      <c r="A7" s="19" t="s">
        <v>2207</v>
      </c>
      <c r="B7" s="20" t="s">
        <v>2208</v>
      </c>
      <c r="C7" s="22" t="s">
        <v>2209</v>
      </c>
      <c r="D7" s="2"/>
      <c r="E7" s="2"/>
      <c r="F7" s="2"/>
      <c r="G7" s="2"/>
      <c r="H7" s="2"/>
    </row>
    <row r="8" spans="1:8" s="3" customFormat="1" ht="13.5">
      <c r="A8" s="19" t="s">
        <v>2210</v>
      </c>
      <c r="B8" s="20" t="s">
        <v>2211</v>
      </c>
      <c r="C8" s="22" t="s">
        <v>2212</v>
      </c>
      <c r="D8" s="2"/>
      <c r="E8" s="2"/>
      <c r="F8" s="2"/>
      <c r="G8" s="2"/>
      <c r="H8" s="2"/>
    </row>
    <row r="9" spans="1:8" s="3" customFormat="1" ht="13.5">
      <c r="A9" s="19" t="s">
        <v>2213</v>
      </c>
      <c r="B9" s="20" t="s">
        <v>2214</v>
      </c>
      <c r="C9" s="22" t="s">
        <v>2215</v>
      </c>
      <c r="D9" s="2"/>
      <c r="E9" s="2"/>
      <c r="F9" s="2"/>
      <c r="G9" s="2"/>
      <c r="H9" s="2"/>
    </row>
    <row r="10" spans="1:8" s="3" customFormat="1" ht="13.5">
      <c r="A10" s="19" t="s">
        <v>2216</v>
      </c>
      <c r="B10" s="20" t="s">
        <v>2217</v>
      </c>
      <c r="C10" s="22" t="s">
        <v>2218</v>
      </c>
      <c r="D10" s="2"/>
      <c r="E10" s="2"/>
      <c r="F10" s="2"/>
      <c r="G10" s="2"/>
      <c r="H10" s="2"/>
    </row>
    <row r="11" spans="1:8" s="3" customFormat="1" ht="13.5">
      <c r="A11" s="19" t="s">
        <v>2219</v>
      </c>
      <c r="B11" s="20" t="s">
        <v>2220</v>
      </c>
      <c r="C11" s="22" t="s">
        <v>2221</v>
      </c>
      <c r="D11" s="2"/>
      <c r="E11" s="2"/>
      <c r="F11" s="2"/>
      <c r="G11" s="2"/>
      <c r="H11" s="2"/>
    </row>
    <row r="12" spans="1:8" s="3" customFormat="1" ht="13.5">
      <c r="A12" s="19" t="s">
        <v>2222</v>
      </c>
      <c r="B12" s="20" t="s">
        <v>2223</v>
      </c>
      <c r="C12" s="22" t="s">
        <v>2224</v>
      </c>
      <c r="D12" s="2"/>
      <c r="E12" s="2"/>
      <c r="F12" s="2"/>
      <c r="G12" s="2"/>
      <c r="H12" s="2"/>
    </row>
    <row r="13" spans="1:8" s="3" customFormat="1" ht="13.5">
      <c r="A13" s="19" t="s">
        <v>2225</v>
      </c>
      <c r="B13" s="20" t="s">
        <v>2226</v>
      </c>
      <c r="C13" s="22" t="s">
        <v>2227</v>
      </c>
      <c r="D13" s="2"/>
      <c r="E13" s="2"/>
      <c r="F13" s="2"/>
      <c r="G13" s="2"/>
      <c r="H13" s="2"/>
    </row>
    <row r="14" spans="1:8" s="3" customFormat="1" ht="13.5">
      <c r="A14" s="19" t="s">
        <v>2228</v>
      </c>
      <c r="B14" s="20" t="s">
        <v>2229</v>
      </c>
      <c r="C14" s="22" t="s">
        <v>2230</v>
      </c>
      <c r="D14" s="2"/>
      <c r="E14" s="2"/>
      <c r="F14" s="2"/>
      <c r="G14" s="2"/>
      <c r="H14" s="2"/>
    </row>
    <row r="15" spans="1:8" s="3" customFormat="1" ht="13.5">
      <c r="A15" s="19" t="s">
        <v>2231</v>
      </c>
      <c r="B15" s="20" t="s">
        <v>2232</v>
      </c>
      <c r="C15" s="22" t="s">
        <v>2233</v>
      </c>
      <c r="D15" s="2"/>
      <c r="E15" s="2"/>
      <c r="F15" s="2"/>
      <c r="G15" s="2"/>
      <c r="H15" s="2"/>
    </row>
    <row r="16" spans="1:8" s="3" customFormat="1" ht="13.5">
      <c r="A16" s="19" t="s">
        <v>2234</v>
      </c>
      <c r="B16" s="20" t="s">
        <v>2235</v>
      </c>
      <c r="C16" s="22" t="s">
        <v>2236</v>
      </c>
      <c r="D16" s="2"/>
      <c r="E16" s="2"/>
      <c r="F16" s="2"/>
      <c r="G16" s="2"/>
      <c r="H16" s="2"/>
    </row>
    <row r="17" spans="1:8" s="3" customFormat="1" ht="13.5">
      <c r="A17" s="19" t="s">
        <v>2237</v>
      </c>
      <c r="B17" s="20" t="s">
        <v>2238</v>
      </c>
      <c r="C17" s="22" t="s">
        <v>2239</v>
      </c>
      <c r="D17" s="2"/>
      <c r="E17" s="2"/>
      <c r="F17" s="2"/>
      <c r="G17" s="2"/>
      <c r="H17" s="2"/>
    </row>
    <row r="18" spans="1:8" s="3" customFormat="1" ht="13.5">
      <c r="A18" s="19" t="s">
        <v>2240</v>
      </c>
      <c r="B18" s="20" t="s">
        <v>2241</v>
      </c>
      <c r="C18" s="22" t="s">
        <v>2242</v>
      </c>
      <c r="D18" s="2"/>
      <c r="E18" s="2"/>
      <c r="F18" s="2"/>
      <c r="G18" s="2"/>
      <c r="H18" s="2"/>
    </row>
    <row r="19" spans="1:8" s="3" customFormat="1" ht="13.5">
      <c r="A19" s="19" t="s">
        <v>2243</v>
      </c>
      <c r="B19" s="20" t="s">
        <v>2244</v>
      </c>
      <c r="C19" s="22" t="s">
        <v>2245</v>
      </c>
      <c r="D19" s="2"/>
      <c r="E19" s="2"/>
      <c r="F19" s="2"/>
      <c r="G19" s="2"/>
      <c r="H19" s="2"/>
    </row>
    <row r="20" spans="1:8" s="3" customFormat="1" ht="13.5">
      <c r="A20" s="19" t="s">
        <v>2246</v>
      </c>
      <c r="B20" s="20" t="s">
        <v>2247</v>
      </c>
      <c r="C20" s="22" t="s">
        <v>2248</v>
      </c>
      <c r="D20" s="2"/>
      <c r="E20" s="2"/>
      <c r="F20" s="2"/>
      <c r="G20" s="2"/>
      <c r="H20" s="2"/>
    </row>
    <row r="21" spans="1:8" s="3" customFormat="1" ht="13.5">
      <c r="A21" s="19" t="s">
        <v>2249</v>
      </c>
      <c r="B21" s="20" t="s">
        <v>2250</v>
      </c>
      <c r="C21" s="22" t="s">
        <v>2251</v>
      </c>
      <c r="D21" s="2"/>
      <c r="E21" s="2"/>
      <c r="F21" s="2"/>
      <c r="G21" s="2"/>
      <c r="H21" s="2"/>
    </row>
    <row r="22" spans="1:8" s="3" customFormat="1" ht="13.5">
      <c r="A22" s="19" t="s">
        <v>2252</v>
      </c>
      <c r="B22" s="20" t="s">
        <v>2253</v>
      </c>
      <c r="C22" s="22" t="s">
        <v>2254</v>
      </c>
      <c r="D22" s="2"/>
      <c r="E22" s="2"/>
      <c r="F22" s="2"/>
      <c r="G22" s="2"/>
      <c r="H22" s="2"/>
    </row>
    <row r="23" spans="1:8" s="3" customFormat="1" ht="13.5">
      <c r="A23" s="19" t="s">
        <v>2255</v>
      </c>
      <c r="B23" s="20" t="s">
        <v>2256</v>
      </c>
      <c r="C23" s="22" t="s">
        <v>1179</v>
      </c>
      <c r="D23" s="2"/>
      <c r="E23" s="2"/>
      <c r="F23" s="2"/>
      <c r="G23" s="2"/>
      <c r="H23" s="2"/>
    </row>
    <row r="24" spans="1:8" s="3" customFormat="1" ht="13.5">
      <c r="A24" s="19" t="s">
        <v>2257</v>
      </c>
      <c r="B24" s="20" t="s">
        <v>2258</v>
      </c>
      <c r="C24" s="22" t="s">
        <v>2259</v>
      </c>
      <c r="D24" s="2"/>
      <c r="E24" s="2"/>
      <c r="F24" s="2"/>
      <c r="G24" s="2"/>
      <c r="H24" s="2"/>
    </row>
    <row r="25" spans="1:8" s="3" customFormat="1" ht="13.5">
      <c r="A25" s="19" t="s">
        <v>2260</v>
      </c>
      <c r="B25" s="20" t="s">
        <v>2261</v>
      </c>
      <c r="C25" s="22" t="s">
        <v>2262</v>
      </c>
      <c r="D25" s="2"/>
      <c r="E25" s="2"/>
      <c r="F25" s="2"/>
      <c r="G25" s="2"/>
      <c r="H25" s="2"/>
    </row>
    <row r="26" spans="1:8" s="3" customFormat="1" ht="13.5">
      <c r="A26" s="19" t="s">
        <v>2263</v>
      </c>
      <c r="B26" s="20" t="s">
        <v>2264</v>
      </c>
      <c r="C26" s="22" t="s">
        <v>2265</v>
      </c>
      <c r="D26" s="2"/>
      <c r="E26" s="2"/>
      <c r="F26" s="2"/>
      <c r="G26" s="2"/>
      <c r="H26" s="2"/>
    </row>
    <row r="27" spans="1:8" s="3" customFormat="1" ht="13.5">
      <c r="A27" s="19" t="s">
        <v>2266</v>
      </c>
      <c r="B27" s="20" t="s">
        <v>2267</v>
      </c>
      <c r="C27" s="22" t="s">
        <v>2268</v>
      </c>
      <c r="D27" s="2"/>
      <c r="E27" s="2"/>
      <c r="F27" s="2"/>
      <c r="G27" s="2"/>
      <c r="H27" s="2"/>
    </row>
    <row r="28" spans="1:8" s="3" customFormat="1" ht="13.5">
      <c r="A28" s="19" t="s">
        <v>2269</v>
      </c>
      <c r="B28" s="20" t="s">
        <v>2270</v>
      </c>
      <c r="C28" s="22" t="s">
        <v>1187</v>
      </c>
      <c r="D28" s="2"/>
      <c r="E28" s="2"/>
      <c r="F28" s="2"/>
      <c r="G28" s="2"/>
      <c r="H28" s="2"/>
    </row>
    <row r="29" spans="1:8" s="3" customFormat="1" ht="13.5">
      <c r="A29" s="19" t="s">
        <v>2271</v>
      </c>
      <c r="B29" s="20" t="s">
        <v>2272</v>
      </c>
      <c r="C29" s="22" t="s">
        <v>2273</v>
      </c>
      <c r="D29" s="2"/>
      <c r="E29" s="2"/>
      <c r="F29" s="2"/>
      <c r="G29" s="2"/>
      <c r="H29" s="2"/>
    </row>
    <row r="30" spans="1:8" s="3" customFormat="1" ht="13.5">
      <c r="A30" s="19" t="s">
        <v>2274</v>
      </c>
      <c r="B30" s="20" t="s">
        <v>2275</v>
      </c>
      <c r="C30" s="22" t="s">
        <v>2276</v>
      </c>
      <c r="D30" s="2"/>
      <c r="E30" s="2"/>
      <c r="F30" s="2"/>
      <c r="G30" s="2"/>
      <c r="H30" s="2"/>
    </row>
    <row r="31" spans="1:8" s="3" customFormat="1" ht="13.5">
      <c r="A31" s="19" t="s">
        <v>2277</v>
      </c>
      <c r="B31" s="20" t="s">
        <v>2278</v>
      </c>
      <c r="C31" s="22" t="s">
        <v>2279</v>
      </c>
      <c r="D31" s="2"/>
      <c r="E31" s="2"/>
      <c r="F31" s="2"/>
      <c r="G31" s="2"/>
      <c r="H31" s="2"/>
    </row>
    <row r="32" spans="1:8" s="3" customFormat="1" ht="13.5">
      <c r="A32" s="19" t="s">
        <v>2280</v>
      </c>
      <c r="B32" s="20" t="s">
        <v>2281</v>
      </c>
      <c r="C32" s="22" t="s">
        <v>2282</v>
      </c>
      <c r="D32" s="2"/>
      <c r="E32" s="2"/>
      <c r="F32" s="2"/>
      <c r="G32" s="2"/>
      <c r="H32" s="2"/>
    </row>
    <row r="33" spans="1:8" s="3" customFormat="1" ht="13.5">
      <c r="A33" s="19" t="s">
        <v>2283</v>
      </c>
      <c r="B33" s="20" t="s">
        <v>2284</v>
      </c>
      <c r="C33" s="22" t="s">
        <v>2285</v>
      </c>
      <c r="D33" s="2"/>
      <c r="E33" s="2"/>
      <c r="F33" s="2"/>
      <c r="G33" s="2"/>
      <c r="H33" s="2"/>
    </row>
    <row r="34" spans="1:8" s="3" customFormat="1" ht="13.5">
      <c r="A34" s="19" t="s">
        <v>2286</v>
      </c>
      <c r="B34" s="20" t="s">
        <v>2287</v>
      </c>
      <c r="C34" s="22" t="s">
        <v>2288</v>
      </c>
      <c r="D34" s="2"/>
      <c r="E34" s="2"/>
      <c r="F34" s="2"/>
      <c r="G34" s="2"/>
      <c r="H34" s="2"/>
    </row>
    <row r="35" spans="1:8" s="3" customFormat="1" ht="13.5">
      <c r="A35" s="19" t="s">
        <v>2289</v>
      </c>
      <c r="B35" s="20" t="s">
        <v>2290</v>
      </c>
      <c r="C35" s="22" t="s">
        <v>2291</v>
      </c>
      <c r="D35" s="2"/>
      <c r="E35" s="2"/>
      <c r="F35" s="2"/>
      <c r="G35" s="2"/>
      <c r="H35" s="2"/>
    </row>
    <row r="36" spans="1:8" s="3" customFormat="1" ht="13.5">
      <c r="A36" s="19" t="s">
        <v>2292</v>
      </c>
      <c r="B36" s="20" t="s">
        <v>2293</v>
      </c>
      <c r="C36" s="22" t="s">
        <v>2294</v>
      </c>
      <c r="D36" s="2"/>
      <c r="E36" s="2"/>
      <c r="F36" s="2"/>
      <c r="G36" s="2"/>
      <c r="H36" s="2"/>
    </row>
    <row r="37" spans="1:8" s="3" customFormat="1" ht="13.5">
      <c r="A37" s="19" t="s">
        <v>2295</v>
      </c>
      <c r="B37" s="20" t="s">
        <v>2296</v>
      </c>
      <c r="C37" s="22" t="s">
        <v>2297</v>
      </c>
      <c r="D37" s="2"/>
      <c r="E37" s="2"/>
      <c r="F37" s="2"/>
      <c r="G37" s="2"/>
      <c r="H37" s="2"/>
    </row>
    <row r="38" spans="1:8" s="3" customFormat="1" ht="13.5">
      <c r="A38" s="19" t="s">
        <v>2298</v>
      </c>
      <c r="B38" s="20" t="s">
        <v>2299</v>
      </c>
      <c r="C38" s="22" t="s">
        <v>2300</v>
      </c>
      <c r="D38" s="2"/>
      <c r="E38" s="2"/>
      <c r="F38" s="2"/>
      <c r="G38" s="2"/>
      <c r="H38" s="2"/>
    </row>
    <row r="39" spans="1:8" s="3" customFormat="1" ht="13.5">
      <c r="A39" s="19" t="s">
        <v>2301</v>
      </c>
      <c r="B39" s="20" t="s">
        <v>2302</v>
      </c>
      <c r="C39" s="22" t="s">
        <v>2303</v>
      </c>
      <c r="D39" s="2"/>
      <c r="E39" s="2"/>
      <c r="F39" s="2"/>
      <c r="G39" s="2"/>
      <c r="H39" s="2"/>
    </row>
    <row r="40" spans="1:8" s="3" customFormat="1" ht="13.5">
      <c r="A40" s="19" t="s">
        <v>2304</v>
      </c>
      <c r="B40" s="20" t="s">
        <v>2305</v>
      </c>
      <c r="C40" s="22" t="s">
        <v>2306</v>
      </c>
      <c r="D40" s="2"/>
      <c r="E40" s="2"/>
      <c r="F40" s="2"/>
      <c r="G40" s="2"/>
      <c r="H40" s="2"/>
    </row>
    <row r="41" spans="1:8" s="3" customFormat="1" ht="13.5">
      <c r="A41" s="19" t="s">
        <v>2307</v>
      </c>
      <c r="B41" s="20" t="s">
        <v>2308</v>
      </c>
      <c r="C41" s="22" t="s">
        <v>2309</v>
      </c>
      <c r="D41" s="2"/>
      <c r="E41" s="2"/>
      <c r="F41" s="2"/>
      <c r="G41" s="2"/>
      <c r="H41" s="2"/>
    </row>
    <row r="42" spans="1:8" s="3" customFormat="1" ht="13.5">
      <c r="A42" s="19" t="s">
        <v>2310</v>
      </c>
      <c r="B42" s="20" t="s">
        <v>2311</v>
      </c>
      <c r="C42" s="22" t="s">
        <v>2312</v>
      </c>
      <c r="D42" s="2"/>
      <c r="E42" s="2"/>
      <c r="F42" s="2"/>
      <c r="G42" s="2"/>
      <c r="H42" s="2"/>
    </row>
    <row r="43" spans="1:8" s="3" customFormat="1" ht="13.5">
      <c r="A43" s="19" t="s">
        <v>2313</v>
      </c>
      <c r="B43" s="20" t="s">
        <v>2314</v>
      </c>
      <c r="C43" s="22" t="s">
        <v>1145</v>
      </c>
      <c r="D43" s="2"/>
      <c r="E43" s="2"/>
      <c r="F43" s="2"/>
      <c r="G43" s="2"/>
      <c r="H43" s="2"/>
    </row>
    <row r="44" spans="1:8" s="3" customFormat="1" ht="13.5">
      <c r="A44" s="19" t="s">
        <v>2315</v>
      </c>
      <c r="B44" s="20" t="s">
        <v>2316</v>
      </c>
      <c r="C44" s="22" t="s">
        <v>1155</v>
      </c>
      <c r="D44" s="2"/>
      <c r="E44" s="2"/>
      <c r="F44" s="2"/>
      <c r="G44" s="2"/>
      <c r="H44" s="2"/>
    </row>
    <row r="45" spans="1:8" s="3" customFormat="1" ht="13.5">
      <c r="A45" s="19" t="s">
        <v>2317</v>
      </c>
      <c r="B45" s="20" t="s">
        <v>2318</v>
      </c>
      <c r="C45" s="22" t="s">
        <v>2319</v>
      </c>
      <c r="D45" s="2"/>
      <c r="E45" s="2"/>
      <c r="F45" s="2"/>
      <c r="G45" s="2"/>
      <c r="H45" s="2"/>
    </row>
    <row r="46" spans="1:8" s="3" customFormat="1" ht="13.5">
      <c r="A46" s="19" t="s">
        <v>2320</v>
      </c>
      <c r="B46" s="20" t="s">
        <v>2321</v>
      </c>
      <c r="C46" s="22" t="s">
        <v>2322</v>
      </c>
      <c r="D46" s="2"/>
      <c r="E46" s="2"/>
      <c r="F46" s="2"/>
      <c r="G46" s="2"/>
      <c r="H46" s="2"/>
    </row>
    <row r="47" spans="1:8" s="3" customFormat="1" ht="13.5">
      <c r="A47" s="19" t="s">
        <v>2323</v>
      </c>
      <c r="B47" s="20" t="s">
        <v>2324</v>
      </c>
      <c r="C47" s="22" t="s">
        <v>2325</v>
      </c>
      <c r="D47" s="2"/>
      <c r="E47" s="2"/>
      <c r="F47" s="2"/>
      <c r="G47" s="2"/>
      <c r="H47" s="2"/>
    </row>
    <row r="48" spans="1:8" s="3" customFormat="1" ht="13.5">
      <c r="A48" s="19" t="s">
        <v>2326</v>
      </c>
      <c r="B48" s="20" t="s">
        <v>2327</v>
      </c>
      <c r="C48" s="22" t="s">
        <v>2328</v>
      </c>
      <c r="D48" s="2"/>
      <c r="E48" s="2"/>
      <c r="F48" s="2"/>
      <c r="G48" s="2"/>
      <c r="H48" s="2"/>
    </row>
    <row r="49" spans="1:8" s="3" customFormat="1" ht="13.5">
      <c r="A49" s="19" t="s">
        <v>2329</v>
      </c>
      <c r="B49" s="20" t="s">
        <v>2330</v>
      </c>
      <c r="C49" s="22" t="s">
        <v>2331</v>
      </c>
      <c r="D49" s="2"/>
      <c r="E49" s="2"/>
      <c r="F49" s="2"/>
      <c r="G49" s="2"/>
      <c r="H49" s="2"/>
    </row>
    <row r="50" spans="1:8" s="3" customFormat="1" ht="13.5">
      <c r="A50" s="19" t="s">
        <v>2332</v>
      </c>
      <c r="B50" s="20" t="s">
        <v>2333</v>
      </c>
      <c r="C50" s="22" t="s">
        <v>2334</v>
      </c>
      <c r="D50" s="2"/>
      <c r="E50" s="2"/>
      <c r="F50" s="2"/>
      <c r="G50" s="2"/>
      <c r="H50" s="2"/>
    </row>
    <row r="51" spans="1:8" s="3" customFormat="1" ht="13.5">
      <c r="A51" s="19" t="s">
        <v>2335</v>
      </c>
      <c r="B51" s="20" t="s">
        <v>2336</v>
      </c>
      <c r="C51" s="22" t="s">
        <v>2337</v>
      </c>
      <c r="D51" s="2"/>
      <c r="E51" s="2"/>
      <c r="F51" s="2"/>
      <c r="G51" s="2"/>
      <c r="H51" s="2"/>
    </row>
    <row r="52" spans="1:8" s="3" customFormat="1" ht="13.5">
      <c r="A52" s="19" t="s">
        <v>1279</v>
      </c>
      <c r="B52" s="20" t="s">
        <v>2338</v>
      </c>
      <c r="C52" s="22" t="s">
        <v>2339</v>
      </c>
      <c r="D52" s="2"/>
      <c r="E52" s="2"/>
      <c r="F52" s="2"/>
      <c r="G52" s="2"/>
      <c r="H52" s="2"/>
    </row>
    <row r="53" spans="1:8" s="3" customFormat="1" ht="13.5">
      <c r="A53" s="19" t="s">
        <v>1377</v>
      </c>
      <c r="B53" s="20" t="s">
        <v>2340</v>
      </c>
      <c r="C53" s="22" t="s">
        <v>2341</v>
      </c>
      <c r="D53" s="2"/>
      <c r="E53" s="2"/>
      <c r="F53" s="2"/>
      <c r="G53" s="2"/>
      <c r="H53" s="2"/>
    </row>
    <row r="54" spans="1:8" s="3" customFormat="1" ht="13.5">
      <c r="A54" s="19" t="s">
        <v>2342</v>
      </c>
      <c r="B54" s="20" t="s">
        <v>2343</v>
      </c>
      <c r="C54" s="22" t="s">
        <v>2344</v>
      </c>
      <c r="D54" s="2"/>
      <c r="E54" s="2"/>
      <c r="F54" s="2"/>
      <c r="G54" s="2"/>
      <c r="H54" s="2"/>
    </row>
    <row r="55" spans="1:8" s="3" customFormat="1" ht="13.5">
      <c r="A55" s="19" t="s">
        <v>2345</v>
      </c>
      <c r="B55" s="20" t="s">
        <v>2346</v>
      </c>
      <c r="C55" s="22" t="s">
        <v>2347</v>
      </c>
      <c r="D55" s="2"/>
      <c r="E55" s="2"/>
      <c r="F55" s="2"/>
      <c r="G55" s="2"/>
      <c r="H55" s="2"/>
    </row>
    <row r="56" spans="1:8" s="3" customFormat="1" ht="13.5">
      <c r="A56" s="19" t="s">
        <v>2348</v>
      </c>
      <c r="B56" s="20" t="s">
        <v>2349</v>
      </c>
      <c r="C56" s="22" t="s">
        <v>2350</v>
      </c>
      <c r="D56" s="2"/>
      <c r="E56" s="2"/>
      <c r="F56" s="2"/>
      <c r="G56" s="2"/>
      <c r="H56" s="2"/>
    </row>
    <row r="57" spans="1:8" s="3" customFormat="1" ht="13.5">
      <c r="A57" s="19" t="s">
        <v>1435</v>
      </c>
      <c r="B57" s="20" t="s">
        <v>2351</v>
      </c>
      <c r="C57" s="22" t="s">
        <v>2352</v>
      </c>
      <c r="D57" s="2"/>
      <c r="E57" s="2"/>
      <c r="F57" s="2"/>
      <c r="G57" s="2"/>
      <c r="H57" s="2"/>
    </row>
    <row r="58" spans="1:8" s="3" customFormat="1" ht="13.5">
      <c r="A58" s="19" t="s">
        <v>2353</v>
      </c>
      <c r="B58" s="20" t="s">
        <v>2354</v>
      </c>
      <c r="C58" s="22" t="s">
        <v>2355</v>
      </c>
      <c r="D58" s="2"/>
      <c r="E58" s="2"/>
      <c r="F58" s="2"/>
      <c r="G58" s="2"/>
      <c r="H58" s="2"/>
    </row>
    <row r="59" spans="1:8" s="3" customFormat="1" ht="13.5">
      <c r="A59" s="19" t="s">
        <v>1439</v>
      </c>
      <c r="B59" s="20" t="s">
        <v>2356</v>
      </c>
      <c r="C59" s="22" t="s">
        <v>2357</v>
      </c>
      <c r="D59" s="2"/>
      <c r="E59" s="2"/>
      <c r="F59" s="2"/>
      <c r="G59" s="2"/>
      <c r="H59" s="2"/>
    </row>
    <row r="60" spans="1:8" s="3" customFormat="1" ht="13.5">
      <c r="A60" s="19" t="s">
        <v>1495</v>
      </c>
      <c r="B60" s="20" t="s">
        <v>2358</v>
      </c>
      <c r="C60" s="22" t="s">
        <v>2359</v>
      </c>
      <c r="D60" s="2"/>
      <c r="E60" s="2"/>
      <c r="F60" s="2"/>
      <c r="G60" s="2"/>
      <c r="H60" s="2"/>
    </row>
    <row r="61" spans="1:8" s="3" customFormat="1" ht="13.5">
      <c r="A61" s="19" t="s">
        <v>2360</v>
      </c>
      <c r="B61" s="20" t="s">
        <v>2361</v>
      </c>
      <c r="C61" s="22" t="s">
        <v>2362</v>
      </c>
      <c r="D61" s="2"/>
      <c r="E61" s="2"/>
      <c r="F61" s="2"/>
      <c r="G61" s="2"/>
      <c r="H61" s="2"/>
    </row>
    <row r="62" spans="1:8" s="3" customFormat="1" ht="13.5">
      <c r="A62" s="19" t="s">
        <v>2363</v>
      </c>
      <c r="B62" s="20" t="s">
        <v>2364</v>
      </c>
      <c r="C62" s="22" t="s">
        <v>2365</v>
      </c>
      <c r="D62" s="2"/>
      <c r="E62" s="2"/>
      <c r="F62" s="2"/>
      <c r="G62" s="2"/>
      <c r="H62" s="2"/>
    </row>
    <row r="63" spans="1:8" s="3" customFormat="1" ht="13.5">
      <c r="A63" s="19" t="s">
        <v>2366</v>
      </c>
      <c r="B63" s="20" t="s">
        <v>2367</v>
      </c>
      <c r="C63" s="22" t="s">
        <v>2368</v>
      </c>
      <c r="D63" s="2"/>
      <c r="E63" s="2"/>
      <c r="F63" s="2"/>
      <c r="G63" s="2"/>
      <c r="H63" s="2"/>
    </row>
    <row r="64" spans="1:8" s="3" customFormat="1" ht="13.5">
      <c r="A64" s="19" t="s">
        <v>2369</v>
      </c>
      <c r="B64" s="20" t="s">
        <v>2370</v>
      </c>
      <c r="C64" s="22" t="s">
        <v>2371</v>
      </c>
      <c r="D64" s="2"/>
      <c r="E64" s="2"/>
      <c r="F64" s="2"/>
      <c r="G64" s="2"/>
      <c r="H64" s="2"/>
    </row>
    <row r="65" spans="1:8" s="3" customFormat="1" ht="13.5">
      <c r="A65" s="19" t="s">
        <v>2372</v>
      </c>
      <c r="B65" s="20" t="s">
        <v>2373</v>
      </c>
      <c r="C65" s="22" t="s">
        <v>2374</v>
      </c>
      <c r="D65" s="2"/>
      <c r="E65" s="2"/>
      <c r="F65" s="2"/>
      <c r="G65" s="2"/>
      <c r="H65" s="2"/>
    </row>
    <row r="66" spans="1:8" s="3" customFormat="1" ht="13.5">
      <c r="A66" s="19" t="s">
        <v>2375</v>
      </c>
      <c r="B66" s="20" t="s">
        <v>2376</v>
      </c>
      <c r="C66" s="22" t="s">
        <v>2377</v>
      </c>
      <c r="D66" s="2"/>
      <c r="E66" s="2"/>
      <c r="F66" s="2"/>
      <c r="G66" s="2"/>
      <c r="H66" s="2"/>
    </row>
    <row r="67" spans="1:8" s="3" customFormat="1" ht="13.5">
      <c r="A67" s="19" t="s">
        <v>1572</v>
      </c>
      <c r="B67" s="20" t="s">
        <v>2378</v>
      </c>
      <c r="C67" s="22" t="s">
        <v>2379</v>
      </c>
      <c r="D67" s="2"/>
      <c r="E67" s="2"/>
      <c r="F67" s="2"/>
      <c r="G67" s="2"/>
      <c r="H67" s="2"/>
    </row>
    <row r="68" spans="1:8" s="3" customFormat="1" ht="13.5">
      <c r="A68" s="19" t="s">
        <v>2380</v>
      </c>
      <c r="B68" s="20" t="s">
        <v>2381</v>
      </c>
      <c r="C68" s="22" t="s">
        <v>2382</v>
      </c>
      <c r="D68" s="2"/>
      <c r="E68" s="2"/>
      <c r="F68" s="2"/>
      <c r="G68" s="2"/>
      <c r="H68" s="2"/>
    </row>
    <row r="69" spans="1:8" s="3" customFormat="1" ht="13.5">
      <c r="A69" s="19" t="s">
        <v>2383</v>
      </c>
      <c r="B69" s="20" t="s">
        <v>2384</v>
      </c>
      <c r="C69" s="22" t="s">
        <v>2385</v>
      </c>
      <c r="D69" s="2"/>
      <c r="E69" s="2"/>
      <c r="F69" s="2"/>
      <c r="G69" s="2"/>
      <c r="H69" s="2"/>
    </row>
    <row r="70" spans="1:8" s="3" customFormat="1" ht="13.5">
      <c r="A70" s="19" t="s">
        <v>2386</v>
      </c>
      <c r="B70" s="20" t="s">
        <v>2387</v>
      </c>
      <c r="C70" s="22" t="s">
        <v>2388</v>
      </c>
      <c r="D70" s="2"/>
      <c r="E70" s="2"/>
      <c r="F70" s="2"/>
      <c r="G70" s="2"/>
      <c r="H70" s="2"/>
    </row>
    <row r="71" spans="1:8" s="3" customFormat="1" ht="13.5">
      <c r="A71" s="19" t="s">
        <v>2389</v>
      </c>
      <c r="B71" s="20" t="s">
        <v>2390</v>
      </c>
      <c r="C71" s="22" t="s">
        <v>2391</v>
      </c>
      <c r="D71" s="2"/>
      <c r="E71" s="2"/>
      <c r="F71" s="2"/>
      <c r="G71" s="2"/>
      <c r="H71" s="2"/>
    </row>
    <row r="72" spans="1:8" s="3" customFormat="1" ht="13.5">
      <c r="A72" s="19" t="s">
        <v>2392</v>
      </c>
      <c r="B72" s="20" t="s">
        <v>2393</v>
      </c>
      <c r="C72" s="22" t="s">
        <v>2394</v>
      </c>
      <c r="D72" s="2"/>
      <c r="E72" s="2"/>
      <c r="F72" s="2"/>
      <c r="G72" s="2"/>
      <c r="H72" s="2"/>
    </row>
    <row r="73" spans="1:8" s="3" customFormat="1" ht="18.75">
      <c r="A73" s="19" t="s">
        <v>1578</v>
      </c>
      <c r="B73" s="23" t="s">
        <v>2395</v>
      </c>
      <c r="C73" s="22"/>
      <c r="D73" s="2"/>
      <c r="E73" s="2"/>
      <c r="F73" s="2"/>
      <c r="G73" s="2"/>
      <c r="H73" s="2"/>
    </row>
    <row r="74" spans="1:8" s="3" customFormat="1" ht="13.5">
      <c r="A74" s="19" t="s">
        <v>2396</v>
      </c>
      <c r="B74" s="20" t="s">
        <v>2397</v>
      </c>
      <c r="C74" s="22"/>
      <c r="D74" s="2"/>
      <c r="E74" s="2"/>
      <c r="F74" s="2"/>
      <c r="G74" s="2"/>
      <c r="H74" s="2"/>
    </row>
    <row r="75" spans="1:8" s="3" customFormat="1" ht="13.5">
      <c r="A75" s="19" t="s">
        <v>1582</v>
      </c>
      <c r="B75" s="20" t="s">
        <v>2398</v>
      </c>
      <c r="C75" s="22"/>
      <c r="D75" s="2"/>
      <c r="E75" s="2"/>
      <c r="F75" s="2"/>
      <c r="G75" s="2"/>
      <c r="H75" s="2"/>
    </row>
    <row r="76" spans="1:8" s="3" customFormat="1" ht="13.5">
      <c r="A76" s="19" t="s">
        <v>2399</v>
      </c>
      <c r="B76" s="20" t="s">
        <v>2400</v>
      </c>
      <c r="C76" s="22"/>
      <c r="D76" s="2"/>
      <c r="E76" s="2"/>
      <c r="F76" s="2"/>
      <c r="G76" s="2"/>
      <c r="H76" s="2"/>
    </row>
    <row r="77" spans="1:8" s="3" customFormat="1" ht="13.5">
      <c r="A77" s="19" t="s">
        <v>2401</v>
      </c>
      <c r="B77" s="20" t="s">
        <v>2402</v>
      </c>
      <c r="C77" s="22"/>
      <c r="D77" s="2"/>
      <c r="E77" s="2"/>
      <c r="F77" s="2"/>
      <c r="G77" s="2"/>
      <c r="H77" s="2"/>
    </row>
    <row r="78" spans="1:8" s="3" customFormat="1" ht="13.5">
      <c r="A78" s="19" t="s">
        <v>2403</v>
      </c>
      <c r="B78" s="20" t="s">
        <v>2404</v>
      </c>
      <c r="C78" s="22"/>
      <c r="D78" s="2"/>
      <c r="E78" s="2"/>
      <c r="F78" s="2"/>
      <c r="G78" s="2"/>
      <c r="H78" s="2"/>
    </row>
    <row r="79" spans="1:8" s="3" customFormat="1" ht="13.5">
      <c r="A79" s="19" t="s">
        <v>2405</v>
      </c>
      <c r="B79" s="20" t="s">
        <v>2406</v>
      </c>
      <c r="C79" s="22"/>
      <c r="D79" s="2"/>
      <c r="E79" s="2"/>
      <c r="F79" s="2"/>
      <c r="G79" s="2"/>
      <c r="H79" s="2"/>
    </row>
    <row r="80" spans="1:8" s="3" customFormat="1" ht="13.5">
      <c r="A80" s="19" t="s">
        <v>1588</v>
      </c>
      <c r="B80" s="20" t="s">
        <v>2407</v>
      </c>
      <c r="C80" s="22"/>
      <c r="D80" s="2"/>
      <c r="E80" s="2"/>
      <c r="F80" s="2"/>
      <c r="G80" s="2"/>
      <c r="H80" s="2"/>
    </row>
    <row r="81" spans="1:8" s="3" customFormat="1" ht="13.5">
      <c r="A81" s="19" t="s">
        <v>2408</v>
      </c>
      <c r="B81" s="20" t="s">
        <v>2409</v>
      </c>
      <c r="C81" s="22"/>
      <c r="D81" s="2"/>
      <c r="E81" s="2"/>
      <c r="F81" s="2"/>
      <c r="G81" s="2"/>
      <c r="H81" s="2"/>
    </row>
    <row r="82" spans="1:8" s="3" customFormat="1" ht="13.5">
      <c r="A82" s="19" t="s">
        <v>2410</v>
      </c>
      <c r="B82" s="20" t="s">
        <v>2411</v>
      </c>
      <c r="C82" s="22"/>
      <c r="D82" s="2"/>
      <c r="E82" s="2"/>
      <c r="F82" s="2"/>
      <c r="G82" s="2"/>
      <c r="H82" s="2"/>
    </row>
    <row r="83" spans="1:8" s="3" customFormat="1" ht="13.5">
      <c r="A83" s="19" t="s">
        <v>2412</v>
      </c>
      <c r="B83" s="20" t="s">
        <v>2413</v>
      </c>
      <c r="C83" s="22"/>
      <c r="D83" s="2"/>
      <c r="E83" s="2"/>
      <c r="F83" s="2"/>
      <c r="G83" s="2"/>
      <c r="H83" s="2"/>
    </row>
    <row r="84" spans="1:8" s="3" customFormat="1" ht="13.5">
      <c r="A84" s="19" t="s">
        <v>2414</v>
      </c>
      <c r="B84" s="20" t="s">
        <v>2415</v>
      </c>
      <c r="C84" s="22"/>
      <c r="D84" s="2"/>
      <c r="E84" s="2"/>
      <c r="F84" s="2"/>
      <c r="G84" s="2"/>
      <c r="H84" s="2"/>
    </row>
    <row r="85" spans="1:8" s="3" customFormat="1" ht="13.5">
      <c r="A85" s="19" t="s">
        <v>2416</v>
      </c>
      <c r="B85" s="20" t="s">
        <v>2417</v>
      </c>
      <c r="C85" s="22"/>
      <c r="D85" s="2"/>
      <c r="E85" s="2"/>
      <c r="F85" s="2"/>
      <c r="G85" s="2"/>
      <c r="H85" s="2"/>
    </row>
    <row r="86" spans="1:8" s="3" customFormat="1" ht="13.5">
      <c r="A86" s="19" t="s">
        <v>2418</v>
      </c>
      <c r="B86" s="20" t="s">
        <v>2419</v>
      </c>
      <c r="C86" s="22"/>
      <c r="D86" s="2"/>
      <c r="E86" s="2"/>
      <c r="F86" s="2"/>
      <c r="G86" s="2"/>
      <c r="H86" s="2"/>
    </row>
    <row r="87" spans="1:8" s="3" customFormat="1" ht="13.5">
      <c r="A87" s="19" t="s">
        <v>2420</v>
      </c>
      <c r="B87" s="20" t="s">
        <v>2421</v>
      </c>
      <c r="C87" s="22"/>
      <c r="D87" s="2"/>
      <c r="E87" s="2"/>
      <c r="F87" s="2"/>
      <c r="G87" s="2"/>
      <c r="H87" s="2"/>
    </row>
    <row r="88" spans="1:8" s="3" customFormat="1" ht="13.5">
      <c r="A88" s="19" t="s">
        <v>2422</v>
      </c>
      <c r="B88" s="20" t="s">
        <v>2423</v>
      </c>
      <c r="C88" s="22"/>
      <c r="D88" s="2"/>
      <c r="E88" s="2"/>
      <c r="F88" s="2"/>
      <c r="G88" s="2"/>
      <c r="H88" s="2"/>
    </row>
    <row r="89" spans="1:8" s="3" customFormat="1" ht="13.5">
      <c r="A89" s="19" t="s">
        <v>2424</v>
      </c>
      <c r="B89" s="20" t="s">
        <v>2425</v>
      </c>
      <c r="C89" s="22"/>
      <c r="D89" s="2"/>
      <c r="E89" s="2"/>
      <c r="F89" s="2"/>
      <c r="G89" s="2"/>
      <c r="H89" s="2"/>
    </row>
    <row r="90" spans="1:8" s="3" customFormat="1" ht="13.5">
      <c r="A90" s="19" t="s">
        <v>2426</v>
      </c>
      <c r="B90" s="20" t="s">
        <v>2427</v>
      </c>
      <c r="C90" s="22"/>
      <c r="D90" s="2"/>
      <c r="E90" s="2"/>
      <c r="F90" s="2"/>
      <c r="G90" s="2"/>
      <c r="H90" s="2"/>
    </row>
    <row r="91" spans="1:8" s="3" customFormat="1" ht="13.5">
      <c r="A91" s="19" t="s">
        <v>2428</v>
      </c>
      <c r="B91" s="20" t="s">
        <v>2429</v>
      </c>
      <c r="C91" s="22"/>
      <c r="D91" s="2"/>
      <c r="E91" s="2"/>
      <c r="F91" s="2"/>
      <c r="G91" s="2"/>
      <c r="H91" s="2"/>
    </row>
    <row r="92" spans="1:8" s="3" customFormat="1" ht="13.5">
      <c r="A92" s="19" t="s">
        <v>2430</v>
      </c>
      <c r="B92" s="20" t="s">
        <v>2431</v>
      </c>
      <c r="C92" s="22"/>
      <c r="D92" s="2"/>
      <c r="E92" s="2"/>
      <c r="F92" s="2"/>
      <c r="G92" s="2"/>
      <c r="H92" s="2"/>
    </row>
    <row r="93" spans="1:8" s="3" customFormat="1" ht="13.5">
      <c r="A93" s="19" t="s">
        <v>2432</v>
      </c>
      <c r="B93" s="20" t="s">
        <v>2433</v>
      </c>
      <c r="C93" s="22"/>
      <c r="D93" s="2"/>
      <c r="E93" s="2"/>
      <c r="F93" s="2"/>
      <c r="G93" s="2"/>
      <c r="H93" s="2"/>
    </row>
    <row r="94" spans="1:8" s="3" customFormat="1" ht="13.5">
      <c r="A94" s="19" t="s">
        <v>2434</v>
      </c>
      <c r="B94" s="20" t="s">
        <v>2435</v>
      </c>
      <c r="C94" s="22"/>
      <c r="D94" s="2"/>
      <c r="E94" s="2"/>
      <c r="F94" s="2"/>
      <c r="G94" s="2"/>
      <c r="H94" s="2"/>
    </row>
    <row r="95" spans="1:8" s="3" customFormat="1" ht="13.5">
      <c r="A95" s="19" t="s">
        <v>2436</v>
      </c>
      <c r="B95" s="20" t="s">
        <v>2437</v>
      </c>
      <c r="C95" s="22"/>
      <c r="D95" s="2"/>
      <c r="E95" s="2"/>
      <c r="F95" s="2"/>
      <c r="G95" s="2"/>
      <c r="H95" s="2"/>
    </row>
    <row r="96" spans="1:8" s="3" customFormat="1" ht="13.5">
      <c r="A96" s="19" t="s">
        <v>2438</v>
      </c>
      <c r="B96" s="20" t="s">
        <v>2439</v>
      </c>
      <c r="C96" s="22"/>
      <c r="D96" s="2"/>
      <c r="E96" s="2"/>
      <c r="F96" s="2"/>
      <c r="G96" s="2"/>
      <c r="H96" s="2"/>
    </row>
    <row r="97" spans="1:8" s="3" customFormat="1" ht="13.5">
      <c r="A97" s="19" t="s">
        <v>2440</v>
      </c>
      <c r="B97" s="20" t="s">
        <v>2441</v>
      </c>
      <c r="C97" s="22"/>
      <c r="D97" s="2"/>
      <c r="E97" s="2"/>
      <c r="F97" s="2"/>
      <c r="G97" s="2"/>
      <c r="H97" s="2"/>
    </row>
    <row r="98" spans="1:8" s="3" customFormat="1" ht="13.5">
      <c r="A98" s="19" t="s">
        <v>2442</v>
      </c>
      <c r="B98" s="20" t="s">
        <v>2443</v>
      </c>
      <c r="C98" s="22"/>
      <c r="D98" s="2"/>
      <c r="E98" s="2"/>
      <c r="F98" s="2"/>
      <c r="G98" s="2"/>
      <c r="H98" s="2"/>
    </row>
    <row r="99" spans="1:8" s="3" customFormat="1" ht="13.5">
      <c r="A99" s="19" t="s">
        <v>2444</v>
      </c>
      <c r="B99" s="20" t="s">
        <v>2445</v>
      </c>
      <c r="C99" s="22"/>
      <c r="D99" s="2"/>
      <c r="E99" s="2"/>
      <c r="F99" s="2"/>
      <c r="G99" s="2"/>
      <c r="H99" s="2"/>
    </row>
    <row r="100" spans="1:8" s="3" customFormat="1" ht="13.5">
      <c r="A100" s="19" t="s">
        <v>2446</v>
      </c>
      <c r="B100" s="20" t="s">
        <v>2447</v>
      </c>
      <c r="C100" s="22"/>
      <c r="D100" s="2"/>
      <c r="E100" s="2"/>
      <c r="F100" s="2"/>
      <c r="G100" s="2"/>
      <c r="H100" s="2"/>
    </row>
    <row r="101" spans="1:8" s="3" customFormat="1" ht="13.5">
      <c r="A101" s="19" t="s">
        <v>2448</v>
      </c>
      <c r="B101" s="20" t="s">
        <v>2449</v>
      </c>
      <c r="C101" s="22"/>
      <c r="D101" s="2"/>
      <c r="E101" s="2"/>
      <c r="F101" s="2"/>
      <c r="G101" s="2"/>
      <c r="H101" s="2"/>
    </row>
    <row r="102" spans="1:8" ht="14.25">
      <c r="A102" s="19" t="s">
        <v>2450</v>
      </c>
      <c r="B102" s="24" t="s">
        <v>2451</v>
      </c>
    </row>
    <row r="103" spans="1:8" ht="14.25">
      <c r="A103" s="19" t="s">
        <v>2452</v>
      </c>
      <c r="B103" s="24" t="s">
        <v>2453</v>
      </c>
    </row>
    <row r="104" spans="1:8" ht="14.25">
      <c r="A104" s="19" t="s">
        <v>1592</v>
      </c>
      <c r="B104" s="24" t="s">
        <v>2454</v>
      </c>
    </row>
    <row r="105" spans="1:8" ht="14.25">
      <c r="A105" s="19" t="s">
        <v>2455</v>
      </c>
      <c r="B105" s="24" t="s">
        <v>2456</v>
      </c>
    </row>
    <row r="106" spans="1:8" ht="14.25">
      <c r="A106" s="19" t="s">
        <v>2457</v>
      </c>
      <c r="B106" s="24" t="s">
        <v>2458</v>
      </c>
    </row>
    <row r="107" spans="1:8" ht="14.25">
      <c r="A107" s="19" t="s">
        <v>2459</v>
      </c>
      <c r="B107" s="24" t="s">
        <v>2460</v>
      </c>
    </row>
    <row r="108" spans="1:8" ht="14.25">
      <c r="A108" s="19" t="s">
        <v>2461</v>
      </c>
      <c r="B108" s="24" t="s">
        <v>2462</v>
      </c>
    </row>
    <row r="109" spans="1:8" ht="14.25">
      <c r="A109" s="19" t="s">
        <v>2463</v>
      </c>
      <c r="B109" s="24" t="s">
        <v>2464</v>
      </c>
    </row>
    <row r="110" spans="1:8" ht="14.25">
      <c r="A110" s="19" t="s">
        <v>2465</v>
      </c>
      <c r="B110" s="24" t="s">
        <v>2466</v>
      </c>
    </row>
    <row r="111" spans="1:8" ht="14.25">
      <c r="A111" s="19" t="s">
        <v>2467</v>
      </c>
      <c r="B111" s="24" t="s">
        <v>2468</v>
      </c>
    </row>
    <row r="112" spans="1:8" ht="14.25">
      <c r="A112" s="19" t="s">
        <v>2469</v>
      </c>
      <c r="B112" s="24" t="s">
        <v>2470</v>
      </c>
    </row>
    <row r="113" spans="1:2" ht="14.25">
      <c r="A113" s="19" t="s">
        <v>2471</v>
      </c>
      <c r="B113" s="24" t="s">
        <v>2472</v>
      </c>
    </row>
    <row r="114" spans="1:2" ht="14.25">
      <c r="A114" s="19" t="s">
        <v>2473</v>
      </c>
      <c r="B114" s="24" t="s">
        <v>2474</v>
      </c>
    </row>
    <row r="115" spans="1:2" ht="14.25">
      <c r="A115" s="19" t="s">
        <v>2475</v>
      </c>
      <c r="B115" s="24" t="s">
        <v>2476</v>
      </c>
    </row>
    <row r="116" spans="1:2" ht="14.25">
      <c r="A116" s="19" t="s">
        <v>2477</v>
      </c>
      <c r="B116" s="24" t="s">
        <v>2478</v>
      </c>
    </row>
    <row r="117" spans="1:2" ht="14.25">
      <c r="A117" s="19" t="s">
        <v>2479</v>
      </c>
      <c r="B117" s="24" t="s">
        <v>2480</v>
      </c>
    </row>
    <row r="118" spans="1:2" ht="14.25">
      <c r="A118" s="19" t="s">
        <v>2481</v>
      </c>
      <c r="B118" s="24" t="s">
        <v>2482</v>
      </c>
    </row>
    <row r="119" spans="1:2" ht="14.25">
      <c r="A119" s="19" t="s">
        <v>2483</v>
      </c>
      <c r="B119" s="24" t="s">
        <v>2484</v>
      </c>
    </row>
    <row r="120" spans="1:2" ht="14.25">
      <c r="A120" s="19" t="s">
        <v>2485</v>
      </c>
      <c r="B120" s="24" t="s">
        <v>2486</v>
      </c>
    </row>
    <row r="121" spans="1:2" ht="14.25">
      <c r="A121" s="19" t="s">
        <v>2487</v>
      </c>
      <c r="B121" s="24" t="s">
        <v>2488</v>
      </c>
    </row>
    <row r="122" spans="1:2" ht="14.25">
      <c r="A122" s="19" t="s">
        <v>2489</v>
      </c>
      <c r="B122" s="24" t="s">
        <v>2490</v>
      </c>
    </row>
    <row r="123" spans="1:2" ht="14.25">
      <c r="A123" s="19" t="s">
        <v>2491</v>
      </c>
      <c r="B123" s="24" t="s">
        <v>2492</v>
      </c>
    </row>
    <row r="124" spans="1:2" ht="14.25">
      <c r="A124" s="19" t="s">
        <v>2493</v>
      </c>
      <c r="B124" s="24" t="s">
        <v>2494</v>
      </c>
    </row>
    <row r="125" spans="1:2" ht="14.25">
      <c r="A125" s="19" t="s">
        <v>2495</v>
      </c>
      <c r="B125" s="24" t="s">
        <v>1332</v>
      </c>
    </row>
    <row r="126" spans="1:2" ht="14.25">
      <c r="A126" s="19" t="s">
        <v>2496</v>
      </c>
      <c r="B126" s="24" t="s">
        <v>2497</v>
      </c>
    </row>
    <row r="127" spans="1:2" ht="14.25">
      <c r="A127" s="19" t="s">
        <v>2498</v>
      </c>
      <c r="B127" s="24" t="s">
        <v>1349</v>
      </c>
    </row>
    <row r="128" spans="1:2" ht="14.25">
      <c r="A128" s="19" t="s">
        <v>2499</v>
      </c>
      <c r="B128" s="24" t="s">
        <v>1338</v>
      </c>
    </row>
    <row r="129" spans="1:2" ht="14.25">
      <c r="A129" s="19" t="s">
        <v>2500</v>
      </c>
      <c r="B129" s="24" t="s">
        <v>2501</v>
      </c>
    </row>
    <row r="130" spans="1:2" ht="14.25">
      <c r="A130" s="19" t="s">
        <v>2502</v>
      </c>
      <c r="B130" s="24" t="s">
        <v>1352</v>
      </c>
    </row>
    <row r="131" spans="1:2" ht="14.25">
      <c r="A131" s="19" t="s">
        <v>2503</v>
      </c>
      <c r="B131" s="24" t="s">
        <v>1341</v>
      </c>
    </row>
    <row r="132" spans="1:2" ht="14.25">
      <c r="A132" s="19" t="s">
        <v>2504</v>
      </c>
      <c r="B132" s="24" t="s">
        <v>1547</v>
      </c>
    </row>
    <row r="133" spans="1:2" ht="14.25">
      <c r="A133" s="19" t="s">
        <v>2505</v>
      </c>
      <c r="B133" s="24" t="s">
        <v>1550</v>
      </c>
    </row>
    <row r="134" spans="1:2" ht="14.25">
      <c r="A134" s="19" t="s">
        <v>2506</v>
      </c>
      <c r="B134" s="24" t="s">
        <v>2507</v>
      </c>
    </row>
    <row r="135" spans="1:2" ht="14.25">
      <c r="A135" s="19" t="s">
        <v>2508</v>
      </c>
      <c r="B135" s="24" t="s">
        <v>1553</v>
      </c>
    </row>
    <row r="136" spans="1:2" ht="14.25">
      <c r="A136" s="19" t="s">
        <v>2509</v>
      </c>
      <c r="B136" s="24" t="s">
        <v>2510</v>
      </c>
    </row>
    <row r="137" spans="1:2" ht="14.25">
      <c r="A137" s="19" t="s">
        <v>2511</v>
      </c>
      <c r="B137" s="24" t="s">
        <v>1559</v>
      </c>
    </row>
    <row r="138" spans="1:2" ht="14.25">
      <c r="A138" s="19" t="s">
        <v>2512</v>
      </c>
      <c r="B138" s="24" t="s">
        <v>1366</v>
      </c>
    </row>
    <row r="139" spans="1:2" ht="14.25">
      <c r="A139" s="19" t="s">
        <v>2513</v>
      </c>
      <c r="B139" s="24" t="s">
        <v>2514</v>
      </c>
    </row>
    <row r="140" spans="1:2" ht="14.25">
      <c r="A140" s="19" t="s">
        <v>2515</v>
      </c>
      <c r="B140" s="24" t="s">
        <v>2516</v>
      </c>
    </row>
    <row r="141" spans="1:2" ht="14.25">
      <c r="A141" s="19" t="s">
        <v>2517</v>
      </c>
      <c r="B141" s="24" t="s">
        <v>2518</v>
      </c>
    </row>
    <row r="142" spans="1:2" ht="14.25">
      <c r="A142" s="19" t="s">
        <v>2519</v>
      </c>
      <c r="B142" s="24" t="s">
        <v>2242</v>
      </c>
    </row>
    <row r="143" spans="1:2" ht="14.25">
      <c r="A143" s="19" t="s">
        <v>1712</v>
      </c>
      <c r="B143" s="24" t="s">
        <v>2520</v>
      </c>
    </row>
    <row r="144" spans="1:2" ht="14.25">
      <c r="A144" s="19" t="s">
        <v>1771</v>
      </c>
      <c r="B144" s="24" t="s">
        <v>2521</v>
      </c>
    </row>
    <row r="145" spans="1:2" ht="14.25">
      <c r="A145" s="19" t="s">
        <v>2522</v>
      </c>
      <c r="B145" s="24" t="s">
        <v>2523</v>
      </c>
    </row>
    <row r="146" spans="1:2" ht="14.25">
      <c r="A146" s="19" t="s">
        <v>2524</v>
      </c>
      <c r="B146" s="24" t="s">
        <v>2245</v>
      </c>
    </row>
    <row r="147" spans="1:2" ht="14.25">
      <c r="A147" s="19" t="s">
        <v>2525</v>
      </c>
      <c r="B147" s="24" t="s">
        <v>2248</v>
      </c>
    </row>
    <row r="148" spans="1:2" ht="14.25">
      <c r="A148" s="19" t="s">
        <v>2526</v>
      </c>
      <c r="B148" s="24" t="s">
        <v>2251</v>
      </c>
    </row>
    <row r="149" spans="1:2" ht="14.25">
      <c r="A149" s="19" t="s">
        <v>2527</v>
      </c>
      <c r="B149" s="24" t="s">
        <v>2254</v>
      </c>
    </row>
    <row r="150" spans="1:2" ht="14.25">
      <c r="A150" s="19" t="s">
        <v>2528</v>
      </c>
      <c r="B150" s="24" t="s">
        <v>1179</v>
      </c>
    </row>
    <row r="151" spans="1:2" ht="14.25">
      <c r="A151" s="19" t="s">
        <v>2529</v>
      </c>
      <c r="B151" s="24" t="s">
        <v>2530</v>
      </c>
    </row>
    <row r="152" spans="1:2" ht="14.25">
      <c r="A152" s="19" t="s">
        <v>2531</v>
      </c>
      <c r="B152" s="24" t="s">
        <v>2532</v>
      </c>
    </row>
    <row r="153" spans="1:2" ht="14.25">
      <c r="A153" s="19" t="s">
        <v>2533</v>
      </c>
      <c r="B153" s="24" t="s">
        <v>2265</v>
      </c>
    </row>
    <row r="154" spans="1:2" ht="14.25">
      <c r="A154" s="19" t="s">
        <v>2534</v>
      </c>
      <c r="B154" s="24" t="s">
        <v>2268</v>
      </c>
    </row>
    <row r="155" spans="1:2" ht="14.25">
      <c r="A155" s="19" t="s">
        <v>2535</v>
      </c>
      <c r="B155" s="24" t="s">
        <v>1187</v>
      </c>
    </row>
    <row r="156" spans="1:2" ht="14.25">
      <c r="A156" s="19" t="s">
        <v>2536</v>
      </c>
      <c r="B156" s="24" t="s">
        <v>2273</v>
      </c>
    </row>
    <row r="157" spans="1:2" ht="14.25">
      <c r="A157" s="19" t="s">
        <v>2537</v>
      </c>
      <c r="B157" s="24" t="s">
        <v>2538</v>
      </c>
    </row>
    <row r="158" spans="1:2" ht="14.25">
      <c r="A158" s="19" t="s">
        <v>2539</v>
      </c>
      <c r="B158" s="24" t="s">
        <v>2540</v>
      </c>
    </row>
    <row r="159" spans="1:2" ht="14.25">
      <c r="A159" s="19" t="s">
        <v>2541</v>
      </c>
      <c r="B159" s="24" t="s">
        <v>2542</v>
      </c>
    </row>
    <row r="160" spans="1:2" ht="14.25">
      <c r="A160" s="19" t="s">
        <v>2543</v>
      </c>
      <c r="B160" s="24" t="s">
        <v>2544</v>
      </c>
    </row>
    <row r="161" spans="1:2" ht="14.25">
      <c r="A161" s="19" t="s">
        <v>2545</v>
      </c>
      <c r="B161" s="24" t="s">
        <v>2546</v>
      </c>
    </row>
    <row r="162" spans="1:2" ht="14.25">
      <c r="A162" s="19" t="s">
        <v>2547</v>
      </c>
      <c r="B162" s="24" t="s">
        <v>2548</v>
      </c>
    </row>
    <row r="163" spans="1:2" ht="14.25">
      <c r="A163" s="19" t="s">
        <v>2549</v>
      </c>
      <c r="B163" s="24" t="s">
        <v>2550</v>
      </c>
    </row>
    <row r="164" spans="1:2" ht="14.25">
      <c r="A164" s="19" t="s">
        <v>2551</v>
      </c>
      <c r="B164" s="24" t="s">
        <v>2552</v>
      </c>
    </row>
    <row r="165" spans="1:2" ht="14.25">
      <c r="A165" s="19" t="s">
        <v>2553</v>
      </c>
      <c r="B165" s="24" t="s">
        <v>2554</v>
      </c>
    </row>
    <row r="166" spans="1:2" ht="14.25">
      <c r="A166" s="19" t="s">
        <v>2555</v>
      </c>
      <c r="B166" s="24" t="s">
        <v>2556</v>
      </c>
    </row>
    <row r="167" spans="1:2" ht="14.25">
      <c r="A167" s="19" t="s">
        <v>2557</v>
      </c>
      <c r="B167" s="24" t="s">
        <v>2300</v>
      </c>
    </row>
    <row r="168" spans="1:2" ht="14.25">
      <c r="A168" s="19" t="s">
        <v>2558</v>
      </c>
      <c r="B168" s="24" t="s">
        <v>2559</v>
      </c>
    </row>
    <row r="169" spans="1:2" ht="14.25">
      <c r="A169" s="19" t="s">
        <v>2560</v>
      </c>
      <c r="B169" s="24" t="s">
        <v>1238</v>
      </c>
    </row>
    <row r="170" spans="1:2" ht="14.25">
      <c r="A170" s="19" t="s">
        <v>2561</v>
      </c>
      <c r="B170" s="24" t="s">
        <v>2562</v>
      </c>
    </row>
    <row r="171" spans="1:2" ht="14.25">
      <c r="A171" s="19" t="s">
        <v>2563</v>
      </c>
      <c r="B171" s="24" t="s">
        <v>2312</v>
      </c>
    </row>
    <row r="172" spans="1:2" ht="14.25">
      <c r="A172" s="19" t="s">
        <v>2564</v>
      </c>
      <c r="B172" s="24" t="s">
        <v>1145</v>
      </c>
    </row>
    <row r="173" spans="1:2" ht="14.25">
      <c r="A173" s="19" t="s">
        <v>2565</v>
      </c>
      <c r="B173" s="24" t="s">
        <v>1155</v>
      </c>
    </row>
    <row r="174" spans="1:2" ht="14.25">
      <c r="A174" s="19" t="s">
        <v>2566</v>
      </c>
      <c r="B174" s="24" t="s">
        <v>2567</v>
      </c>
    </row>
    <row r="175" spans="1:2" ht="14.25">
      <c r="A175" s="19" t="s">
        <v>2568</v>
      </c>
      <c r="B175" s="24" t="s">
        <v>2569</v>
      </c>
    </row>
    <row r="176" spans="1:2" ht="14.25">
      <c r="A176" s="19" t="s">
        <v>2570</v>
      </c>
      <c r="B176" s="24" t="s">
        <v>2571</v>
      </c>
    </row>
    <row r="177" spans="1:2" ht="14.25">
      <c r="A177" s="19" t="s">
        <v>2572</v>
      </c>
      <c r="B177" s="24" t="s">
        <v>2573</v>
      </c>
    </row>
    <row r="178" spans="1:2" ht="14.25">
      <c r="A178" s="19" t="s">
        <v>2574</v>
      </c>
      <c r="B178" s="24" t="s">
        <v>2331</v>
      </c>
    </row>
    <row r="179" spans="1:2" ht="14.25">
      <c r="A179" s="19" t="s">
        <v>2575</v>
      </c>
      <c r="B179" s="24" t="s">
        <v>1157</v>
      </c>
    </row>
    <row r="180" spans="1:2" ht="14.25">
      <c r="A180" s="19" t="s">
        <v>2576</v>
      </c>
      <c r="B180" s="24" t="s">
        <v>1161</v>
      </c>
    </row>
    <row r="181" spans="1:2" ht="14.25">
      <c r="A181" s="19" t="s">
        <v>2577</v>
      </c>
      <c r="B181" s="24" t="s">
        <v>1172</v>
      </c>
    </row>
    <row r="182" spans="1:2" ht="14.25">
      <c r="A182" s="19" t="s">
        <v>2578</v>
      </c>
      <c r="B182" s="24" t="s">
        <v>2579</v>
      </c>
    </row>
    <row r="183" spans="1:2" ht="14.25">
      <c r="A183" s="19" t="s">
        <v>2580</v>
      </c>
      <c r="B183" s="24" t="s">
        <v>2581</v>
      </c>
    </row>
    <row r="184" spans="1:2" ht="14.25">
      <c r="A184" s="19" t="s">
        <v>2582</v>
      </c>
      <c r="B184" s="24" t="s">
        <v>2583</v>
      </c>
    </row>
    <row r="185" spans="1:2" ht="14.25">
      <c r="A185" s="19" t="s">
        <v>2584</v>
      </c>
      <c r="B185" s="24" t="s">
        <v>2585</v>
      </c>
    </row>
    <row r="186" spans="1:2" ht="14.25">
      <c r="A186" s="19" t="s">
        <v>2586</v>
      </c>
      <c r="B186" s="24" t="s">
        <v>2587</v>
      </c>
    </row>
    <row r="187" spans="1:2" ht="14.25">
      <c r="A187" s="19" t="s">
        <v>2588</v>
      </c>
      <c r="B187" s="24" t="s">
        <v>1169</v>
      </c>
    </row>
    <row r="188" spans="1:2" ht="14.25">
      <c r="A188" s="19" t="s">
        <v>2589</v>
      </c>
      <c r="B188" s="24" t="s">
        <v>2590</v>
      </c>
    </row>
    <row r="189" spans="1:2" ht="14.25">
      <c r="A189" s="19" t="s">
        <v>2591</v>
      </c>
      <c r="B189" s="24" t="s">
        <v>2592</v>
      </c>
    </row>
    <row r="190" spans="1:2" ht="14.25">
      <c r="A190" s="19" t="s">
        <v>2593</v>
      </c>
      <c r="B190" s="24" t="s">
        <v>2594</v>
      </c>
    </row>
    <row r="191" spans="1:2" ht="14.25">
      <c r="A191" s="19" t="s">
        <v>2595</v>
      </c>
      <c r="B191" s="24" t="s">
        <v>2596</v>
      </c>
    </row>
    <row r="192" spans="1:2" ht="14.25">
      <c r="A192" s="19" t="s">
        <v>2597</v>
      </c>
      <c r="B192" s="24" t="s">
        <v>2598</v>
      </c>
    </row>
    <row r="193" spans="1:2" ht="14.25">
      <c r="A193" s="19" t="s">
        <v>2599</v>
      </c>
      <c r="B193" s="24" t="s">
        <v>1164</v>
      </c>
    </row>
    <row r="194" spans="1:2" ht="14.25">
      <c r="A194" s="19" t="s">
        <v>2600</v>
      </c>
      <c r="B194" s="24" t="s">
        <v>2601</v>
      </c>
    </row>
    <row r="195" spans="1:2" ht="14.25">
      <c r="A195" s="19" t="s">
        <v>2602</v>
      </c>
      <c r="B195" s="24" t="s">
        <v>2603</v>
      </c>
    </row>
    <row r="196" spans="1:2" ht="14.25">
      <c r="A196" s="19" t="s">
        <v>2604</v>
      </c>
      <c r="B196" s="24" t="s">
        <v>2605</v>
      </c>
    </row>
    <row r="197" spans="1:2" ht="14.25">
      <c r="A197" s="19" t="s">
        <v>2606</v>
      </c>
      <c r="B197" s="24" t="s">
        <v>2374</v>
      </c>
    </row>
    <row r="198" spans="1:2" ht="14.25">
      <c r="A198" s="19" t="s">
        <v>2607</v>
      </c>
      <c r="B198" s="24" t="s">
        <v>2377</v>
      </c>
    </row>
    <row r="199" spans="1:2" ht="14.25">
      <c r="A199" s="19" t="s">
        <v>2608</v>
      </c>
      <c r="B199" s="24" t="s">
        <v>2379</v>
      </c>
    </row>
    <row r="200" spans="1:2" ht="14.25">
      <c r="A200" s="19" t="s">
        <v>2609</v>
      </c>
      <c r="B200" s="24" t="s">
        <v>2382</v>
      </c>
    </row>
    <row r="201" spans="1:2" ht="14.25">
      <c r="A201" s="19" t="s">
        <v>2610</v>
      </c>
      <c r="B201" s="24" t="s">
        <v>2385</v>
      </c>
    </row>
    <row r="202" spans="1:2" ht="14.25">
      <c r="A202" s="19" t="s">
        <v>2611</v>
      </c>
      <c r="B202" s="24" t="s">
        <v>2612</v>
      </c>
    </row>
    <row r="203" spans="1:2" ht="14.25">
      <c r="A203" s="19" t="s">
        <v>2613</v>
      </c>
      <c r="B203" s="24" t="s">
        <v>2391</v>
      </c>
    </row>
    <row r="204" spans="1:2" ht="14.25">
      <c r="A204" s="19" t="s">
        <v>2614</v>
      </c>
      <c r="B204" s="24" t="s">
        <v>2394</v>
      </c>
    </row>
    <row r="205" spans="1:2" ht="14.25">
      <c r="A205" s="19" t="s">
        <v>2615</v>
      </c>
      <c r="B205" s="24" t="s">
        <v>2616</v>
      </c>
    </row>
    <row r="206" spans="1:2" ht="14.25">
      <c r="A206" s="19" t="s">
        <v>2617</v>
      </c>
      <c r="B206" s="24" t="s">
        <v>2618</v>
      </c>
    </row>
    <row r="207" spans="1:2" ht="14.25">
      <c r="A207" s="19" t="s">
        <v>2619</v>
      </c>
      <c r="B207" s="24" t="s">
        <v>2620</v>
      </c>
    </row>
    <row r="208" spans="1:2" ht="14.25">
      <c r="A208" s="19" t="s">
        <v>2621</v>
      </c>
      <c r="B208" s="24" t="s">
        <v>2622</v>
      </c>
    </row>
    <row r="209" spans="1:2" ht="14.25">
      <c r="A209" s="19" t="s">
        <v>2623</v>
      </c>
      <c r="B209" s="24" t="s">
        <v>2624</v>
      </c>
    </row>
    <row r="210" spans="1:2" ht="14.25">
      <c r="A210" s="19" t="s">
        <v>2625</v>
      </c>
      <c r="B210" s="24" t="s">
        <v>2626</v>
      </c>
    </row>
    <row r="211" spans="1:2" ht="14.25">
      <c r="A211" s="19" t="s">
        <v>2627</v>
      </c>
      <c r="B211" s="24" t="s">
        <v>2628</v>
      </c>
    </row>
    <row r="212" spans="1:2" ht="14.25">
      <c r="A212" s="19" t="s">
        <v>2629</v>
      </c>
      <c r="B212" s="24" t="s">
        <v>2630</v>
      </c>
    </row>
    <row r="213" spans="1:2" ht="14.25">
      <c r="A213" s="19" t="s">
        <v>2631</v>
      </c>
      <c r="B213" s="24" t="s">
        <v>2632</v>
      </c>
    </row>
    <row r="214" spans="1:2" ht="14.25">
      <c r="A214" s="19" t="s">
        <v>2633</v>
      </c>
      <c r="B214" s="24" t="s">
        <v>2634</v>
      </c>
    </row>
    <row r="215" spans="1:2" ht="14.25">
      <c r="A215" s="19" t="s">
        <v>2635</v>
      </c>
      <c r="B215" s="24" t="s">
        <v>2636</v>
      </c>
    </row>
    <row r="216" spans="1:2" ht="14.25">
      <c r="A216" s="19" t="s">
        <v>2637</v>
      </c>
      <c r="B216" s="24" t="s">
        <v>2638</v>
      </c>
    </row>
    <row r="217" spans="1:2" ht="14.25">
      <c r="A217" s="19" t="s">
        <v>2639</v>
      </c>
      <c r="B217" s="24" t="s">
        <v>2640</v>
      </c>
    </row>
    <row r="218" spans="1:2" ht="14.25">
      <c r="A218" s="19" t="s">
        <v>2641</v>
      </c>
      <c r="B218" s="24" t="s">
        <v>2642</v>
      </c>
    </row>
    <row r="219" spans="1:2" ht="14.25">
      <c r="A219" s="19" t="s">
        <v>2643</v>
      </c>
      <c r="B219" s="24" t="s">
        <v>2644</v>
      </c>
    </row>
    <row r="220" spans="1:2" ht="14.25">
      <c r="A220" s="19" t="s">
        <v>2645</v>
      </c>
      <c r="B220" s="24" t="s">
        <v>2646</v>
      </c>
    </row>
    <row r="221" spans="1:2" ht="14.25">
      <c r="A221" s="19" t="s">
        <v>2647</v>
      </c>
      <c r="B221" s="24" t="s">
        <v>2648</v>
      </c>
    </row>
    <row r="222" spans="1:2" ht="14.25">
      <c r="A222" s="19" t="s">
        <v>2649</v>
      </c>
      <c r="B222" s="24" t="s">
        <v>2650</v>
      </c>
    </row>
    <row r="223" spans="1:2" ht="14.25">
      <c r="A223" s="19" t="s">
        <v>2651</v>
      </c>
      <c r="B223" s="24" t="s">
        <v>2652</v>
      </c>
    </row>
    <row r="224" spans="1:2" ht="14.25">
      <c r="A224" s="19" t="s">
        <v>2653</v>
      </c>
      <c r="B224" s="24" t="s">
        <v>2654</v>
      </c>
    </row>
    <row r="225" spans="1:2" ht="14.25">
      <c r="A225" s="19" t="s">
        <v>2655</v>
      </c>
      <c r="B225" s="24" t="s">
        <v>2656</v>
      </c>
    </row>
    <row r="226" spans="1:2" ht="14.25">
      <c r="A226" s="19" t="s">
        <v>2657</v>
      </c>
      <c r="B226" s="24" t="s">
        <v>2658</v>
      </c>
    </row>
    <row r="227" spans="1:2" ht="14.25">
      <c r="A227" s="19" t="s">
        <v>2659</v>
      </c>
      <c r="B227" s="24" t="s">
        <v>2660</v>
      </c>
    </row>
    <row r="228" spans="1:2" ht="14.25">
      <c r="A228" s="19" t="s">
        <v>2661</v>
      </c>
      <c r="B228" s="24" t="s">
        <v>2662</v>
      </c>
    </row>
    <row r="229" spans="1:2" ht="14.25">
      <c r="A229" s="19" t="s">
        <v>2663</v>
      </c>
      <c r="B229" s="24" t="s">
        <v>2664</v>
      </c>
    </row>
    <row r="230" spans="1:2" ht="14.25">
      <c r="A230" s="19" t="s">
        <v>2665</v>
      </c>
      <c r="B230" s="24" t="s">
        <v>2666</v>
      </c>
    </row>
    <row r="231" spans="1:2" ht="14.25">
      <c r="A231" s="19" t="s">
        <v>2667</v>
      </c>
      <c r="B231" s="24" t="s">
        <v>2668</v>
      </c>
    </row>
    <row r="232" spans="1:2" ht="14.25">
      <c r="A232" s="19" t="s">
        <v>2669</v>
      </c>
      <c r="B232" s="24" t="s">
        <v>2670</v>
      </c>
    </row>
    <row r="233" spans="1:2" ht="14.25">
      <c r="A233" s="19" t="s">
        <v>2671</v>
      </c>
      <c r="B233" s="24" t="s">
        <v>2672</v>
      </c>
    </row>
    <row r="234" spans="1:2" ht="14.25">
      <c r="A234" s="19" t="s">
        <v>2673</v>
      </c>
      <c r="B234" s="24" t="s">
        <v>2674</v>
      </c>
    </row>
    <row r="235" spans="1:2" ht="14.25">
      <c r="A235" s="19" t="s">
        <v>2675</v>
      </c>
      <c r="B235" s="24" t="s">
        <v>2676</v>
      </c>
    </row>
    <row r="236" spans="1:2" ht="14.25">
      <c r="A236" s="19" t="s">
        <v>2677</v>
      </c>
      <c r="B236" s="24" t="s">
        <v>2678</v>
      </c>
    </row>
    <row r="237" spans="1:2" ht="14.25">
      <c r="A237" s="19" t="s">
        <v>2679</v>
      </c>
      <c r="B237" s="24" t="s">
        <v>2680</v>
      </c>
    </row>
    <row r="238" spans="1:2" ht="14.25">
      <c r="A238" s="19" t="s">
        <v>2681</v>
      </c>
      <c r="B238" s="24" t="s">
        <v>2682</v>
      </c>
    </row>
    <row r="239" spans="1:2" ht="14.25">
      <c r="A239" s="19" t="s">
        <v>2683</v>
      </c>
      <c r="B239" s="24" t="s">
        <v>2684</v>
      </c>
    </row>
    <row r="240" spans="1:2" ht="14.25">
      <c r="A240" s="19" t="s">
        <v>2685</v>
      </c>
      <c r="B240" s="24" t="s">
        <v>2686</v>
      </c>
    </row>
    <row r="241" spans="1:2" ht="14.25">
      <c r="A241" s="19" t="s">
        <v>2687</v>
      </c>
      <c r="B241" s="24" t="s">
        <v>2688</v>
      </c>
    </row>
    <row r="242" spans="1:2" ht="14.25">
      <c r="A242" s="19" t="s">
        <v>2689</v>
      </c>
      <c r="B242" s="24" t="s">
        <v>2690</v>
      </c>
    </row>
    <row r="243" spans="1:2" ht="14.25">
      <c r="A243" s="19" t="s">
        <v>2691</v>
      </c>
      <c r="B243" s="24" t="s">
        <v>2692</v>
      </c>
    </row>
    <row r="244" spans="1:2" ht="14.25">
      <c r="A244" s="19" t="s">
        <v>2693</v>
      </c>
      <c r="B244" s="24" t="s">
        <v>2694</v>
      </c>
    </row>
    <row r="245" spans="1:2" ht="14.25">
      <c r="A245" s="19" t="s">
        <v>2695</v>
      </c>
      <c r="B245" s="24" t="s">
        <v>2696</v>
      </c>
    </row>
    <row r="246" spans="1:2" ht="14.25">
      <c r="A246" s="19" t="s">
        <v>2697</v>
      </c>
      <c r="B246" s="24" t="s">
        <v>2698</v>
      </c>
    </row>
    <row r="247" spans="1:2" ht="14.25">
      <c r="A247" s="19" t="s">
        <v>2699</v>
      </c>
      <c r="B247" s="24" t="s">
        <v>2700</v>
      </c>
    </row>
    <row r="248" spans="1:2" ht="14.25">
      <c r="A248" s="19" t="s">
        <v>2701</v>
      </c>
      <c r="B248" s="24" t="s">
        <v>2702</v>
      </c>
    </row>
    <row r="249" spans="1:2" ht="14.25">
      <c r="A249" s="19" t="s">
        <v>2703</v>
      </c>
      <c r="B249" s="24" t="s">
        <v>2704</v>
      </c>
    </row>
    <row r="250" spans="1:2" ht="14.25">
      <c r="A250" s="19" t="s">
        <v>2705</v>
      </c>
      <c r="B250" s="24" t="s">
        <v>2706</v>
      </c>
    </row>
    <row r="251" spans="1:2" ht="14.25">
      <c r="A251" s="19" t="s">
        <v>2707</v>
      </c>
      <c r="B251" s="24" t="s">
        <v>2708</v>
      </c>
    </row>
    <row r="252" spans="1:2" ht="14.25">
      <c r="A252" s="19" t="s">
        <v>2709</v>
      </c>
      <c r="B252" s="24" t="s">
        <v>2710</v>
      </c>
    </row>
    <row r="253" spans="1:2" ht="14.25">
      <c r="A253" s="19" t="s">
        <v>2711</v>
      </c>
      <c r="B253" s="24" t="s">
        <v>2712</v>
      </c>
    </row>
    <row r="254" spans="1:2" ht="14.25">
      <c r="A254" s="19" t="s">
        <v>2713</v>
      </c>
      <c r="B254" s="24" t="s">
        <v>2714</v>
      </c>
    </row>
    <row r="255" spans="1:2" ht="14.25">
      <c r="A255" s="19" t="s">
        <v>2715</v>
      </c>
      <c r="B255" s="24" t="s">
        <v>2716</v>
      </c>
    </row>
    <row r="256" spans="1:2" ht="14.25">
      <c r="A256" s="19" t="s">
        <v>2717</v>
      </c>
      <c r="B256" s="24" t="s">
        <v>2718</v>
      </c>
    </row>
    <row r="257" spans="1:2" ht="14.25">
      <c r="A257" s="19" t="s">
        <v>2719</v>
      </c>
      <c r="B257" s="24" t="s">
        <v>2720</v>
      </c>
    </row>
    <row r="258" spans="1:2" ht="14.25">
      <c r="A258" s="19" t="s">
        <v>2721</v>
      </c>
      <c r="B258" s="24" t="s">
        <v>2722</v>
      </c>
    </row>
    <row r="259" spans="1:2" ht="14.25">
      <c r="A259" s="19" t="s">
        <v>2723</v>
      </c>
      <c r="B259" s="24" t="s">
        <v>2724</v>
      </c>
    </row>
    <row r="260" spans="1:2" ht="14.25">
      <c r="A260" s="19" t="s">
        <v>2725</v>
      </c>
      <c r="B260" s="24" t="s">
        <v>2726</v>
      </c>
    </row>
    <row r="261" spans="1:2" ht="14.25">
      <c r="A261" s="19" t="s">
        <v>2727</v>
      </c>
      <c r="B261" s="24" t="s">
        <v>2728</v>
      </c>
    </row>
    <row r="262" spans="1:2" ht="14.25">
      <c r="A262" s="19" t="s">
        <v>2729</v>
      </c>
      <c r="B262" s="24" t="s">
        <v>2730</v>
      </c>
    </row>
    <row r="263" spans="1:2" ht="14.25">
      <c r="A263" s="19" t="s">
        <v>2731</v>
      </c>
      <c r="B263" s="24" t="s">
        <v>2732</v>
      </c>
    </row>
    <row r="264" spans="1:2" ht="14.25">
      <c r="A264" s="19" t="s">
        <v>2733</v>
      </c>
      <c r="B264" s="24" t="s">
        <v>2734</v>
      </c>
    </row>
    <row r="265" spans="1:2" ht="14.25">
      <c r="A265" s="19" t="s">
        <v>1979</v>
      </c>
      <c r="B265" s="24" t="s">
        <v>2735</v>
      </c>
    </row>
    <row r="266" spans="1:2" ht="14.25">
      <c r="A266" s="19" t="s">
        <v>2736</v>
      </c>
      <c r="B266" s="24" t="s">
        <v>2737</v>
      </c>
    </row>
    <row r="267" spans="1:2" ht="14.25">
      <c r="A267" s="19" t="s">
        <v>2738</v>
      </c>
      <c r="B267" s="24" t="s">
        <v>2739</v>
      </c>
    </row>
    <row r="268" spans="1:2" ht="14.25">
      <c r="A268" s="19" t="s">
        <v>2740</v>
      </c>
      <c r="B268" s="24" t="s">
        <v>2741</v>
      </c>
    </row>
    <row r="269" spans="1:2" ht="14.25">
      <c r="A269" s="19" t="s">
        <v>2742</v>
      </c>
      <c r="B269" s="24" t="s">
        <v>2743</v>
      </c>
    </row>
    <row r="270" spans="1:2" ht="14.25">
      <c r="A270" s="19" t="s">
        <v>2744</v>
      </c>
      <c r="B270" s="24" t="s">
        <v>2745</v>
      </c>
    </row>
    <row r="271" spans="1:2" ht="14.25">
      <c r="A271" s="19" t="s">
        <v>2746</v>
      </c>
      <c r="B271" s="24" t="s">
        <v>2747</v>
      </c>
    </row>
    <row r="272" spans="1:2" ht="14.25">
      <c r="A272" s="19" t="s">
        <v>2748</v>
      </c>
      <c r="B272" s="24" t="s">
        <v>2749</v>
      </c>
    </row>
    <row r="273" spans="1:2" ht="14.25">
      <c r="A273" s="19" t="s">
        <v>2750</v>
      </c>
      <c r="B273" s="24" t="s">
        <v>2751</v>
      </c>
    </row>
    <row r="274" spans="1:2" ht="14.25">
      <c r="A274" s="19" t="s">
        <v>2752</v>
      </c>
      <c r="B274" s="24" t="s">
        <v>2753</v>
      </c>
    </row>
    <row r="275" spans="1:2" ht="14.25">
      <c r="A275" s="19" t="s">
        <v>2754</v>
      </c>
      <c r="B275" s="24" t="s">
        <v>2755</v>
      </c>
    </row>
    <row r="276" spans="1:2" ht="14.25">
      <c r="A276" s="19" t="s">
        <v>2756</v>
      </c>
      <c r="B276" s="24" t="s">
        <v>2757</v>
      </c>
    </row>
    <row r="277" spans="1:2" ht="14.25">
      <c r="A277" s="19" t="s">
        <v>2758</v>
      </c>
      <c r="B277" s="24" t="s">
        <v>2759</v>
      </c>
    </row>
    <row r="278" spans="1:2" ht="14.25">
      <c r="A278" s="19" t="s">
        <v>2760</v>
      </c>
      <c r="B278" s="24" t="s">
        <v>2761</v>
      </c>
    </row>
    <row r="279" spans="1:2" ht="14.25">
      <c r="A279" s="19" t="s">
        <v>2762</v>
      </c>
      <c r="B279" s="24" t="s">
        <v>2763</v>
      </c>
    </row>
    <row r="280" spans="1:2" ht="14.25">
      <c r="A280" s="19" t="s">
        <v>2764</v>
      </c>
      <c r="B280" s="24" t="s">
        <v>2765</v>
      </c>
    </row>
    <row r="281" spans="1:2" ht="14.25">
      <c r="A281" s="19" t="s">
        <v>2766</v>
      </c>
      <c r="B281" s="24" t="s">
        <v>2767</v>
      </c>
    </row>
    <row r="282" spans="1:2" ht="14.25">
      <c r="A282" s="19" t="s">
        <v>2768</v>
      </c>
      <c r="B282" s="24" t="s">
        <v>2769</v>
      </c>
    </row>
    <row r="283" spans="1:2" ht="14.25">
      <c r="A283" s="19" t="s">
        <v>2770</v>
      </c>
      <c r="B283" s="24" t="s">
        <v>2771</v>
      </c>
    </row>
    <row r="284" spans="1:2" ht="14.25">
      <c r="A284" s="19" t="s">
        <v>2772</v>
      </c>
      <c r="B284" s="24" t="s">
        <v>2773</v>
      </c>
    </row>
    <row r="285" spans="1:2" ht="14.25">
      <c r="A285" s="19" t="s">
        <v>2774</v>
      </c>
      <c r="B285" s="24" t="s">
        <v>2775</v>
      </c>
    </row>
    <row r="286" spans="1:2" ht="14.25">
      <c r="A286" s="19" t="s">
        <v>2776</v>
      </c>
      <c r="B286" s="24" t="s">
        <v>2777</v>
      </c>
    </row>
    <row r="287" spans="1:2" ht="14.25">
      <c r="A287" s="19" t="s">
        <v>2778</v>
      </c>
      <c r="B287" s="24" t="s">
        <v>2779</v>
      </c>
    </row>
    <row r="288" spans="1:2" ht="14.25">
      <c r="A288" s="19" t="s">
        <v>2780</v>
      </c>
      <c r="B288" s="24" t="s">
        <v>2781</v>
      </c>
    </row>
    <row r="289" spans="1:2" ht="14.25">
      <c r="A289" s="19" t="s">
        <v>2782</v>
      </c>
      <c r="B289" s="24" t="s">
        <v>2783</v>
      </c>
    </row>
    <row r="290" spans="1:2" ht="14.25">
      <c r="A290" s="19" t="s">
        <v>2784</v>
      </c>
      <c r="B290" s="24" t="s">
        <v>2785</v>
      </c>
    </row>
    <row r="291" spans="1:2" ht="14.25">
      <c r="A291" s="19" t="s">
        <v>2786</v>
      </c>
      <c r="B291" s="24" t="s">
        <v>2787</v>
      </c>
    </row>
    <row r="292" spans="1:2" ht="14.25">
      <c r="A292" s="19" t="s">
        <v>2788</v>
      </c>
      <c r="B292" s="24" t="s">
        <v>2789</v>
      </c>
    </row>
    <row r="293" spans="1:2" ht="14.25">
      <c r="A293" s="19" t="s">
        <v>2790</v>
      </c>
      <c r="B293" s="24" t="s">
        <v>2791</v>
      </c>
    </row>
    <row r="294" spans="1:2" ht="14.25">
      <c r="A294" s="19" t="s">
        <v>1807</v>
      </c>
      <c r="B294" s="24" t="s">
        <v>2792</v>
      </c>
    </row>
    <row r="295" spans="1:2" ht="14.25">
      <c r="A295" s="19" t="s">
        <v>2793</v>
      </c>
      <c r="B295" s="24" t="s">
        <v>2794</v>
      </c>
    </row>
    <row r="296" spans="1:2" ht="14.25">
      <c r="A296" s="19" t="s">
        <v>2795</v>
      </c>
      <c r="B296" s="24" t="s">
        <v>2796</v>
      </c>
    </row>
    <row r="297" spans="1:2" ht="14.25">
      <c r="A297" s="19" t="s">
        <v>2797</v>
      </c>
      <c r="B297" s="24" t="s">
        <v>2798</v>
      </c>
    </row>
    <row r="298" spans="1:2" ht="14.25">
      <c r="A298" s="19" t="s">
        <v>2799</v>
      </c>
      <c r="B298" s="24" t="s">
        <v>2800</v>
      </c>
    </row>
    <row r="299" spans="1:2" ht="14.25">
      <c r="A299" s="19" t="s">
        <v>2801</v>
      </c>
      <c r="B299" s="24" t="s">
        <v>2802</v>
      </c>
    </row>
    <row r="300" spans="1:2" ht="14.25">
      <c r="A300" s="19" t="s">
        <v>2803</v>
      </c>
      <c r="B300" s="24" t="s">
        <v>2804</v>
      </c>
    </row>
    <row r="301" spans="1:2" ht="14.25">
      <c r="A301" s="19" t="s">
        <v>2805</v>
      </c>
      <c r="B301" s="24" t="s">
        <v>2806</v>
      </c>
    </row>
    <row r="302" spans="1:2" ht="14.25">
      <c r="A302" s="19" t="s">
        <v>2807</v>
      </c>
      <c r="B302" s="24" t="s">
        <v>2808</v>
      </c>
    </row>
    <row r="303" spans="1:2" ht="14.25">
      <c r="A303" s="19" t="s">
        <v>2809</v>
      </c>
      <c r="B303" s="24" t="s">
        <v>2810</v>
      </c>
    </row>
    <row r="304" spans="1:2" ht="14.25">
      <c r="A304" s="19" t="s">
        <v>2811</v>
      </c>
      <c r="B304" s="24" t="s">
        <v>1335</v>
      </c>
    </row>
    <row r="305" spans="1:2" ht="14.25">
      <c r="A305" s="19" t="s">
        <v>2812</v>
      </c>
      <c r="B305" s="24" t="s">
        <v>2813</v>
      </c>
    </row>
    <row r="306" spans="1:2" ht="14.25">
      <c r="A306" s="19" t="s">
        <v>2814</v>
      </c>
      <c r="B306" s="24" t="s">
        <v>2815</v>
      </c>
    </row>
    <row r="307" spans="1:2" ht="14.25">
      <c r="A307" s="19" t="s">
        <v>2816</v>
      </c>
      <c r="B307" s="24" t="s">
        <v>2817</v>
      </c>
    </row>
    <row r="308" spans="1:2" ht="14.25">
      <c r="A308" s="19" t="s">
        <v>2818</v>
      </c>
      <c r="B308" s="24" t="s">
        <v>2819</v>
      </c>
    </row>
    <row r="309" spans="1:2" ht="14.25">
      <c r="A309" s="19" t="s">
        <v>2820</v>
      </c>
      <c r="B309" s="24" t="s">
        <v>2821</v>
      </c>
    </row>
    <row r="310" spans="1:2" ht="14.25">
      <c r="A310" s="19" t="s">
        <v>2822</v>
      </c>
      <c r="B310" s="24" t="s">
        <v>2823</v>
      </c>
    </row>
    <row r="311" spans="1:2" ht="14.25">
      <c r="A311" s="19" t="s">
        <v>2824</v>
      </c>
      <c r="B311" s="24" t="s">
        <v>2825</v>
      </c>
    </row>
    <row r="312" spans="1:2" ht="14.25">
      <c r="A312" s="19" t="s">
        <v>2826</v>
      </c>
      <c r="B312" s="24" t="s">
        <v>2827</v>
      </c>
    </row>
    <row r="313" spans="1:2" ht="14.25">
      <c r="A313" s="19" t="s">
        <v>2828</v>
      </c>
      <c r="B313" s="24" t="s">
        <v>2829</v>
      </c>
    </row>
    <row r="314" spans="1:2" ht="14.25">
      <c r="A314" s="19" t="s">
        <v>2830</v>
      </c>
      <c r="B314" s="24" t="s">
        <v>2831</v>
      </c>
    </row>
    <row r="315" spans="1:2" ht="14.25">
      <c r="A315" s="19" t="s">
        <v>2832</v>
      </c>
      <c r="B315" s="24" t="s">
        <v>2833</v>
      </c>
    </row>
    <row r="316" spans="1:2" ht="14.25">
      <c r="A316" s="19" t="s">
        <v>2834</v>
      </c>
      <c r="B316" s="24" t="s">
        <v>2835</v>
      </c>
    </row>
    <row r="317" spans="1:2" ht="14.25">
      <c r="A317" s="19" t="s">
        <v>2836</v>
      </c>
      <c r="B317" s="24" t="s">
        <v>2837</v>
      </c>
    </row>
    <row r="318" spans="1:2" ht="14.25">
      <c r="A318" s="19" t="s">
        <v>2838</v>
      </c>
      <c r="B318" s="24" t="s">
        <v>2839</v>
      </c>
    </row>
    <row r="319" spans="1:2" ht="14.25">
      <c r="A319" s="19" t="s">
        <v>2840</v>
      </c>
      <c r="B319" s="24" t="s">
        <v>2841</v>
      </c>
    </row>
    <row r="320" spans="1:2" ht="14.25">
      <c r="A320" s="19" t="s">
        <v>2842</v>
      </c>
      <c r="B320" s="24" t="s">
        <v>2843</v>
      </c>
    </row>
    <row r="321" spans="1:2" ht="14.25">
      <c r="A321" s="19" t="s">
        <v>2844</v>
      </c>
      <c r="B321" s="24" t="s">
        <v>2845</v>
      </c>
    </row>
    <row r="322" spans="1:2" ht="14.25">
      <c r="A322" s="19" t="s">
        <v>2846</v>
      </c>
      <c r="B322" s="24" t="s">
        <v>2847</v>
      </c>
    </row>
    <row r="323" spans="1:2" ht="14.25">
      <c r="A323" s="19" t="s">
        <v>2848</v>
      </c>
      <c r="B323" s="24" t="s">
        <v>2849</v>
      </c>
    </row>
    <row r="324" spans="1:2" ht="14.25">
      <c r="A324" s="19" t="s">
        <v>2850</v>
      </c>
      <c r="B324" s="24" t="s">
        <v>2851</v>
      </c>
    </row>
    <row r="325" spans="1:2" ht="14.25">
      <c r="A325" s="19" t="s">
        <v>2852</v>
      </c>
      <c r="B325" s="24" t="s">
        <v>2853</v>
      </c>
    </row>
    <row r="326" spans="1:2" ht="14.25">
      <c r="A326" s="19" t="s">
        <v>2854</v>
      </c>
      <c r="B326" s="24" t="s">
        <v>2855</v>
      </c>
    </row>
    <row r="327" spans="1:2" ht="14.25">
      <c r="A327" s="19" t="s">
        <v>2856</v>
      </c>
      <c r="B327" s="24" t="s">
        <v>2857</v>
      </c>
    </row>
    <row r="328" spans="1:2" ht="14.25">
      <c r="A328" s="19" t="s">
        <v>2858</v>
      </c>
      <c r="B328" s="24" t="s">
        <v>2859</v>
      </c>
    </row>
    <row r="329" spans="1:2" ht="14.25">
      <c r="A329" s="19" t="s">
        <v>2860</v>
      </c>
      <c r="B329" s="24" t="s">
        <v>2861</v>
      </c>
    </row>
    <row r="330" spans="1:2" ht="14.25">
      <c r="A330" s="19" t="s">
        <v>2862</v>
      </c>
      <c r="B330" s="24" t="s">
        <v>2863</v>
      </c>
    </row>
    <row r="331" spans="1:2" ht="14.25">
      <c r="A331" s="19" t="s">
        <v>2864</v>
      </c>
      <c r="B331" s="24" t="s">
        <v>2865</v>
      </c>
    </row>
    <row r="332" spans="1:2" ht="14.25">
      <c r="A332" s="19" t="s">
        <v>2866</v>
      </c>
      <c r="B332" s="24" t="s">
        <v>2867</v>
      </c>
    </row>
    <row r="333" spans="1:2" ht="14.25">
      <c r="A333" s="19" t="s">
        <v>2868</v>
      </c>
      <c r="B333" s="24" t="s">
        <v>2869</v>
      </c>
    </row>
    <row r="334" spans="1:2" ht="14.25">
      <c r="A334" s="19" t="s">
        <v>2870</v>
      </c>
      <c r="B334" s="24" t="s">
        <v>2871</v>
      </c>
    </row>
    <row r="335" spans="1:2" ht="14.25">
      <c r="A335" s="19" t="s">
        <v>2872</v>
      </c>
      <c r="B335" s="24" t="s">
        <v>2873</v>
      </c>
    </row>
    <row r="336" spans="1:2" ht="14.25">
      <c r="A336" s="19" t="s">
        <v>2874</v>
      </c>
      <c r="B336" s="24" t="s">
        <v>2875</v>
      </c>
    </row>
    <row r="337" spans="1:2" ht="14.25">
      <c r="A337" s="19" t="s">
        <v>2876</v>
      </c>
      <c r="B337" s="24" t="s">
        <v>2877</v>
      </c>
    </row>
    <row r="338" spans="1:2" ht="14.25">
      <c r="A338" s="19" t="s">
        <v>2878</v>
      </c>
      <c r="B338" s="24" t="s">
        <v>2879</v>
      </c>
    </row>
    <row r="339" spans="1:2" ht="14.25">
      <c r="A339" s="19" t="s">
        <v>2880</v>
      </c>
      <c r="B339" s="24" t="s">
        <v>2881</v>
      </c>
    </row>
    <row r="340" spans="1:2" ht="14.25">
      <c r="A340" s="19" t="s">
        <v>2882</v>
      </c>
      <c r="B340" s="24" t="s">
        <v>2883</v>
      </c>
    </row>
    <row r="341" spans="1:2" ht="14.25">
      <c r="A341" s="19" t="s">
        <v>2884</v>
      </c>
      <c r="B341" s="24" t="s">
        <v>2885</v>
      </c>
    </row>
    <row r="342" spans="1:2" ht="14.25">
      <c r="A342" s="19" t="s">
        <v>2886</v>
      </c>
      <c r="B342" s="24" t="s">
        <v>2887</v>
      </c>
    </row>
    <row r="343" spans="1:2" ht="14.25">
      <c r="A343" s="19" t="s">
        <v>2888</v>
      </c>
      <c r="B343" s="24" t="s">
        <v>2889</v>
      </c>
    </row>
    <row r="344" spans="1:2" ht="14.25">
      <c r="A344" s="19" t="s">
        <v>2890</v>
      </c>
      <c r="B344" s="24" t="s">
        <v>2891</v>
      </c>
    </row>
    <row r="345" spans="1:2" ht="14.25">
      <c r="A345" s="19" t="s">
        <v>2892</v>
      </c>
      <c r="B345" s="24" t="s">
        <v>2893</v>
      </c>
    </row>
    <row r="346" spans="1:2" ht="14.25">
      <c r="A346" s="19" t="s">
        <v>2894</v>
      </c>
      <c r="B346" s="24" t="s">
        <v>2895</v>
      </c>
    </row>
    <row r="347" spans="1:2" ht="14.25">
      <c r="A347" s="19" t="s">
        <v>2896</v>
      </c>
      <c r="B347" s="24" t="s">
        <v>2897</v>
      </c>
    </row>
    <row r="348" spans="1:2" ht="14.25">
      <c r="A348" s="19" t="s">
        <v>2898</v>
      </c>
      <c r="B348" s="24" t="s">
        <v>2899</v>
      </c>
    </row>
    <row r="349" spans="1:2" ht="14.25">
      <c r="A349" s="19" t="s">
        <v>2900</v>
      </c>
      <c r="B349" s="24" t="s">
        <v>2901</v>
      </c>
    </row>
    <row r="350" spans="1:2" ht="14.25">
      <c r="A350" s="19" t="s">
        <v>2902</v>
      </c>
      <c r="B350" s="24" t="s">
        <v>2903</v>
      </c>
    </row>
    <row r="351" spans="1:2" ht="14.25">
      <c r="A351" s="19" t="s">
        <v>2904</v>
      </c>
      <c r="B351" s="24" t="s">
        <v>2905</v>
      </c>
    </row>
    <row r="352" spans="1:2" ht="14.25">
      <c r="A352" s="19" t="s">
        <v>2906</v>
      </c>
      <c r="B352" s="24" t="s">
        <v>2907</v>
      </c>
    </row>
    <row r="353" spans="1:2" ht="14.25">
      <c r="A353" s="19" t="s">
        <v>2908</v>
      </c>
      <c r="B353" s="24" t="s">
        <v>2909</v>
      </c>
    </row>
    <row r="354" spans="1:2" ht="14.25">
      <c r="A354" s="19" t="s">
        <v>2910</v>
      </c>
      <c r="B354" s="24" t="s">
        <v>2911</v>
      </c>
    </row>
    <row r="355" spans="1:2" ht="14.25">
      <c r="A355" s="19" t="s">
        <v>2912</v>
      </c>
      <c r="B355" s="24" t="s">
        <v>2913</v>
      </c>
    </row>
    <row r="356" spans="1:2" ht="14.25">
      <c r="A356" s="19" t="s">
        <v>2914</v>
      </c>
      <c r="B356" s="24" t="s">
        <v>2915</v>
      </c>
    </row>
    <row r="357" spans="1:2" ht="14.25">
      <c r="A357" s="19" t="s">
        <v>2916</v>
      </c>
      <c r="B357" s="24" t="s">
        <v>2917</v>
      </c>
    </row>
    <row r="358" spans="1:2" ht="14.25">
      <c r="A358" s="19" t="s">
        <v>2918</v>
      </c>
      <c r="B358" s="24" t="s">
        <v>2919</v>
      </c>
    </row>
    <row r="359" spans="1:2" ht="14.25">
      <c r="A359" s="19" t="s">
        <v>2920</v>
      </c>
      <c r="B359" s="24" t="s">
        <v>2921</v>
      </c>
    </row>
    <row r="360" spans="1:2" ht="14.25">
      <c r="A360" s="19" t="s">
        <v>2922</v>
      </c>
      <c r="B360" s="24" t="s">
        <v>2923</v>
      </c>
    </row>
    <row r="361" spans="1:2" ht="14.25">
      <c r="A361" s="19" t="s">
        <v>2924</v>
      </c>
      <c r="B361" s="24" t="s">
        <v>2925</v>
      </c>
    </row>
    <row r="362" spans="1:2" ht="14.25">
      <c r="A362" s="19" t="s">
        <v>2926</v>
      </c>
      <c r="B362" s="24" t="s">
        <v>2927</v>
      </c>
    </row>
    <row r="363" spans="1:2" ht="14.25">
      <c r="A363" s="19" t="s">
        <v>1814</v>
      </c>
      <c r="B363" s="24" t="s">
        <v>2928</v>
      </c>
    </row>
    <row r="364" spans="1:2" ht="14.25">
      <c r="A364" s="19" t="s">
        <v>1829</v>
      </c>
      <c r="B364" s="24" t="s">
        <v>1830</v>
      </c>
    </row>
    <row r="365" spans="1:2" ht="14.25">
      <c r="A365" s="19" t="s">
        <v>2929</v>
      </c>
      <c r="B365" s="24" t="s">
        <v>2930</v>
      </c>
    </row>
    <row r="366" spans="1:2" ht="14.25">
      <c r="A366" s="19" t="s">
        <v>2931</v>
      </c>
      <c r="B366" s="24" t="s">
        <v>2932</v>
      </c>
    </row>
    <row r="367" spans="1:2" ht="14.25">
      <c r="A367" s="19" t="s">
        <v>2933</v>
      </c>
      <c r="B367" s="24" t="s">
        <v>2934</v>
      </c>
    </row>
    <row r="368" spans="1:2" ht="14.25">
      <c r="A368" s="19" t="s">
        <v>2935</v>
      </c>
      <c r="B368" s="24" t="s">
        <v>2936</v>
      </c>
    </row>
    <row r="369" spans="1:2" ht="14.25">
      <c r="A369" s="19" t="s">
        <v>2937</v>
      </c>
      <c r="B369" s="24" t="s">
        <v>2938</v>
      </c>
    </row>
    <row r="370" spans="1:2" ht="14.25">
      <c r="A370" s="19" t="s">
        <v>2939</v>
      </c>
      <c r="B370" s="24" t="s">
        <v>2940</v>
      </c>
    </row>
    <row r="371" spans="1:2" ht="14.25">
      <c r="A371" s="19" t="s">
        <v>2941</v>
      </c>
      <c r="B371" s="24" t="s">
        <v>2942</v>
      </c>
    </row>
    <row r="372" spans="1:2" ht="14.25">
      <c r="A372" s="19" t="s">
        <v>2943</v>
      </c>
      <c r="B372" s="24" t="s">
        <v>2944</v>
      </c>
    </row>
    <row r="373" spans="1:2" ht="14.25">
      <c r="A373" s="19" t="s">
        <v>2945</v>
      </c>
      <c r="B373" s="24" t="s">
        <v>2946</v>
      </c>
    </row>
    <row r="374" spans="1:2" ht="14.25">
      <c r="A374" s="19" t="s">
        <v>2947</v>
      </c>
      <c r="B374" s="24" t="s">
        <v>2948</v>
      </c>
    </row>
    <row r="375" spans="1:2" ht="14.25">
      <c r="A375" s="19" t="s">
        <v>2949</v>
      </c>
      <c r="B375" s="24" t="s">
        <v>2950</v>
      </c>
    </row>
    <row r="376" spans="1:2" ht="14.25">
      <c r="A376" s="19" t="s">
        <v>2951</v>
      </c>
      <c r="B376" s="24" t="s">
        <v>2952</v>
      </c>
    </row>
    <row r="377" spans="1:2" ht="14.25">
      <c r="A377" s="19" t="s">
        <v>2953</v>
      </c>
      <c r="B377" s="24" t="s">
        <v>2954</v>
      </c>
    </row>
    <row r="378" spans="1:2" ht="14.25">
      <c r="A378" s="19" t="s">
        <v>1834</v>
      </c>
      <c r="B378" s="24" t="s">
        <v>2955</v>
      </c>
    </row>
    <row r="379" spans="1:2" ht="14.25">
      <c r="A379" s="19" t="s">
        <v>2956</v>
      </c>
      <c r="B379" s="24" t="s">
        <v>2957</v>
      </c>
    </row>
    <row r="380" spans="1:2" ht="14.25">
      <c r="A380" s="19" t="s">
        <v>2958</v>
      </c>
      <c r="B380" s="24" t="s">
        <v>2959</v>
      </c>
    </row>
    <row r="381" spans="1:2" ht="14.25">
      <c r="A381" s="19" t="s">
        <v>2960</v>
      </c>
      <c r="B381" s="24" t="s">
        <v>2961</v>
      </c>
    </row>
    <row r="382" spans="1:2" ht="14.25">
      <c r="A382" s="19" t="s">
        <v>2962</v>
      </c>
      <c r="B382" s="24" t="s">
        <v>2963</v>
      </c>
    </row>
    <row r="383" spans="1:2" ht="14.25">
      <c r="A383" s="19" t="s">
        <v>2964</v>
      </c>
      <c r="B383" s="24" t="s">
        <v>2965</v>
      </c>
    </row>
    <row r="384" spans="1:2" ht="14.25">
      <c r="A384" s="19" t="s">
        <v>2966</v>
      </c>
      <c r="B384" s="24" t="s">
        <v>2967</v>
      </c>
    </row>
    <row r="385" spans="1:2" ht="14.25">
      <c r="A385" s="19" t="s">
        <v>2968</v>
      </c>
      <c r="B385" s="24" t="s">
        <v>2969</v>
      </c>
    </row>
    <row r="386" spans="1:2" ht="14.25">
      <c r="A386" s="19" t="s">
        <v>2970</v>
      </c>
      <c r="B386" s="24" t="s">
        <v>2971</v>
      </c>
    </row>
    <row r="387" spans="1:2" ht="14.25">
      <c r="A387" s="19" t="s">
        <v>2972</v>
      </c>
      <c r="B387" s="24" t="s">
        <v>2973</v>
      </c>
    </row>
    <row r="388" spans="1:2" ht="14.25">
      <c r="A388" s="19" t="s">
        <v>2974</v>
      </c>
      <c r="B388" s="24" t="s">
        <v>2975</v>
      </c>
    </row>
    <row r="389" spans="1:2" ht="14.25">
      <c r="A389" s="19" t="s">
        <v>2976</v>
      </c>
      <c r="B389" s="24" t="s">
        <v>2977</v>
      </c>
    </row>
    <row r="390" spans="1:2" ht="14.25">
      <c r="A390" s="19" t="s">
        <v>2978</v>
      </c>
      <c r="B390" s="24" t="s">
        <v>2979</v>
      </c>
    </row>
    <row r="391" spans="1:2" ht="14.25">
      <c r="A391" s="19" t="s">
        <v>2980</v>
      </c>
      <c r="B391" s="24" t="s">
        <v>2981</v>
      </c>
    </row>
    <row r="392" spans="1:2" ht="14.25">
      <c r="A392" s="19" t="s">
        <v>2982</v>
      </c>
      <c r="B392" s="24" t="s">
        <v>2983</v>
      </c>
    </row>
    <row r="393" spans="1:2" ht="14.25">
      <c r="A393" s="19" t="s">
        <v>2984</v>
      </c>
      <c r="B393" s="24" t="s">
        <v>2985</v>
      </c>
    </row>
    <row r="394" spans="1:2" ht="14.25">
      <c r="A394" s="19" t="s">
        <v>2986</v>
      </c>
      <c r="B394" s="24" t="s">
        <v>2987</v>
      </c>
    </row>
    <row r="395" spans="1:2" ht="14.25">
      <c r="A395" s="19" t="s">
        <v>2988</v>
      </c>
      <c r="B395" s="24" t="s">
        <v>2989</v>
      </c>
    </row>
    <row r="396" spans="1:2" ht="14.25">
      <c r="A396" s="19" t="s">
        <v>2990</v>
      </c>
      <c r="B396" s="24" t="s">
        <v>2991</v>
      </c>
    </row>
    <row r="397" spans="1:2" ht="14.25">
      <c r="A397" s="19" t="s">
        <v>2992</v>
      </c>
      <c r="B397" s="24" t="s">
        <v>2993</v>
      </c>
    </row>
    <row r="398" spans="1:2" ht="14.25">
      <c r="A398" s="19" t="s">
        <v>2994</v>
      </c>
      <c r="B398" s="24" t="s">
        <v>2995</v>
      </c>
    </row>
    <row r="399" spans="1:2" ht="14.25">
      <c r="A399" s="19" t="s">
        <v>2996</v>
      </c>
      <c r="B399" s="24" t="s">
        <v>2997</v>
      </c>
    </row>
    <row r="400" spans="1:2" ht="14.25">
      <c r="A400" s="19" t="s">
        <v>2998</v>
      </c>
      <c r="B400" s="24" t="s">
        <v>2999</v>
      </c>
    </row>
    <row r="401" spans="1:2" ht="14.25">
      <c r="A401" s="19" t="s">
        <v>3000</v>
      </c>
      <c r="B401" s="24" t="s">
        <v>3001</v>
      </c>
    </row>
    <row r="402" spans="1:2" ht="14.25">
      <c r="A402" s="19" t="s">
        <v>3002</v>
      </c>
      <c r="B402" s="24" t="s">
        <v>3003</v>
      </c>
    </row>
    <row r="403" spans="1:2" ht="14.25">
      <c r="A403" s="19" t="s">
        <v>3004</v>
      </c>
      <c r="B403" s="24" t="s">
        <v>3005</v>
      </c>
    </row>
    <row r="404" spans="1:2" ht="14.25">
      <c r="A404" s="19" t="s">
        <v>3006</v>
      </c>
      <c r="B404" s="24" t="s">
        <v>3007</v>
      </c>
    </row>
    <row r="405" spans="1:2" ht="14.25">
      <c r="A405" s="19" t="s">
        <v>3008</v>
      </c>
      <c r="B405" s="24" t="s">
        <v>3009</v>
      </c>
    </row>
    <row r="406" spans="1:2" ht="14.25">
      <c r="A406" s="19" t="s">
        <v>1846</v>
      </c>
      <c r="B406" s="24" t="s">
        <v>3010</v>
      </c>
    </row>
    <row r="407" spans="1:2" ht="14.25">
      <c r="A407" s="19" t="s">
        <v>1902</v>
      </c>
      <c r="B407" s="24" t="s">
        <v>3011</v>
      </c>
    </row>
    <row r="408" spans="1:2" ht="14.25">
      <c r="A408" s="19" t="s">
        <v>3012</v>
      </c>
      <c r="B408" s="24" t="s">
        <v>3013</v>
      </c>
    </row>
    <row r="409" spans="1:2" ht="14.25">
      <c r="A409" s="19" t="s">
        <v>3014</v>
      </c>
      <c r="B409" s="24" t="s">
        <v>3015</v>
      </c>
    </row>
  </sheetData>
  <sheetProtection algorithmName="SHA-512" hashValue="77Qs3RTHZHKWd0ZigoPqMn/JY1q00H0Lga++tAarYnFz4v9N2yDoPAs4HNKyyho5zPU/V4nlZQaJJU4vZQhJFw==" saltValue="7pSR/jIezLWc/CwHBALlrA==" spinCount="100000" sheet="1" objects="1" scenarios="1"/>
  <phoneticPr fontId="3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7143ACF82392F43A5A015B6BE1BF59C" ma:contentTypeVersion="14" ma:contentTypeDescription="Create a new document." ma:contentTypeScope="" ma:versionID="5e488149c76f2df31ac57ec5074bab1d">
  <xsd:schema xmlns:xsd="http://www.w3.org/2001/XMLSchema" xmlns:xs="http://www.w3.org/2001/XMLSchema" xmlns:p="http://schemas.microsoft.com/office/2006/metadata/properties" xmlns:ns3="b5c91306-970c-40ef-a98a-3cb6ebdcdfd7" xmlns:ns4="82197e6e-677f-4b7d-b7c2-606cc190e365" targetNamespace="http://schemas.microsoft.com/office/2006/metadata/properties" ma:root="true" ma:fieldsID="07951e03e612c2e6edb7e9dc998c63de" ns3:_="" ns4:_="">
    <xsd:import namespace="b5c91306-970c-40ef-a98a-3cb6ebdcdfd7"/>
    <xsd:import namespace="82197e6e-677f-4b7d-b7c2-606cc190e36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5c91306-970c-40ef-a98a-3cb6ebdcdfd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197e6e-677f-4b7d-b7c2-606cc190e365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5c91306-970c-40ef-a98a-3cb6ebdcdfd7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023423D-B8DB-4D46-A52A-83FB0B9F390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5c91306-970c-40ef-a98a-3cb6ebdcdfd7"/>
    <ds:schemaRef ds:uri="82197e6e-677f-4b7d-b7c2-606cc190e36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C9107F6-2842-489C-A03D-F61F8158DA64}">
  <ds:schemaRefs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b5c91306-970c-40ef-a98a-3cb6ebdcdfd7"/>
    <ds:schemaRef ds:uri="http://schemas.microsoft.com/office/infopath/2007/PartnerControls"/>
    <ds:schemaRef ds:uri="82197e6e-677f-4b7d-b7c2-606cc190e365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08614428-DA3A-436E-A967-93563701F8B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7</vt:i4>
      </vt:variant>
    </vt:vector>
  </HeadingPairs>
  <TitlesOfParts>
    <vt:vector size="15" baseType="lpstr">
      <vt:lpstr>出来高査定調書「ページの増やし方」</vt:lpstr>
      <vt:lpstr>(連動)請求書(取極)</vt:lpstr>
      <vt:lpstr>(連動)工種別内訳(取極)</vt:lpstr>
      <vt:lpstr>出来高査定調書 明細 (取極)</vt:lpstr>
      <vt:lpstr>マスタ（工種）</vt:lpstr>
      <vt:lpstr>マスタ（細目コード）</vt:lpstr>
      <vt:lpstr>マスタ（その他）</vt:lpstr>
      <vt:lpstr>勘定コード表</vt:lpstr>
      <vt:lpstr>'(連動)工種別内訳(取極)'!Print_Area</vt:lpstr>
      <vt:lpstr>'(連動)請求書(取極)'!Print_Area</vt:lpstr>
      <vt:lpstr>'出来高査定調書 明細 (取極)'!Print_Area</vt:lpstr>
      <vt:lpstr>出来高査定調書「ページの増やし方」!Print_Area</vt:lpstr>
      <vt:lpstr>'出来高査定調書 明細 (取極)'!Print_Titles</vt:lpstr>
      <vt:lpstr>工種_デフォルト会社コード</vt:lpstr>
      <vt:lpstr>工種_デフォルト勘定科目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①建築用 請求書（取極）20250602入力シート</dc:title>
  <dc:creator/>
  <cp:lastPrinted>2025-05-28T06:05:12Z</cp:lastPrinted>
  <dcterms:created xsi:type="dcterms:W3CDTF">2023-03-28T08:49:24Z</dcterms:created>
  <dcterms:modified xsi:type="dcterms:W3CDTF">2025-06-01T15:30:05Z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0x010100F7143ACF82392F43A5A015B6BE1BF59C</vt:lpwstr>
  </property>
  <property fmtid="{D5CDD505-2E9C-101B-9397-08002B2CF9AE}" pid="3" name="NXPowerLiteLastOptimized">
    <vt:lpwstr>850878</vt:lpwstr>
  </property>
  <property fmtid="{D5CDD505-2E9C-101B-9397-08002B2CF9AE}" pid="4" name="NXPowerLiteSettings">
    <vt:lpwstr>074006B004C800</vt:lpwstr>
  </property>
  <property fmtid="{D5CDD505-2E9C-101B-9397-08002B2CF9AE}" pid="5" name="NXPowerLiteVersion">
    <vt:lpwstr>S9.1.4</vt:lpwstr>
  </property>
</Properties>
</file>